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66925"/>
  <xr:revisionPtr revIDLastSave="0" documentId="13_ncr:1_{B863309A-CA02-4D9E-8BCB-DD275DEB78D9}" xr6:coauthVersionLast="47" xr6:coauthVersionMax="47" xr10:uidLastSave="{00000000-0000-0000-0000-000000000000}"/>
  <workbookProtection workbookAlgorithmName="SHA-512" workbookHashValue="j+odXKGLOmjyzDnK6XY/lVWZoJ7MxZREAsWITdb73nBisj8rAWNWCJM3sQW7DN9h6n36NVZFDpUo64V/kA3++A==" workbookSaltValue="FHeezvCBfxfXgxzTR4JS2A==" workbookSpinCount="100000" lockStructure="1"/>
  <bookViews>
    <workbookView xWindow="-18825" yWindow="795" windowWidth="21720" windowHeight="14040" xr2:uid="{FC0ECF63-557B-45FC-95E5-CFD01F910DAA}"/>
  </bookViews>
  <sheets>
    <sheet name="送信前チェック" sheetId="8" r:id="rId1"/>
    <sheet name="申請書(会社情報)" sheetId="1" r:id="rId2"/>
    <sheet name="申請書(業種情報)" sheetId="2" r:id="rId3"/>
    <sheet name="連絡者リスト" sheetId="7" r:id="rId4"/>
    <sheet name="誓約書" sheetId="4" r:id="rId5"/>
    <sheet name="年間委任状" sheetId="6" r:id="rId6"/>
    <sheet name="受付票" sheetId="3" r:id="rId7"/>
  </sheets>
  <definedNames>
    <definedName name="_xlnm.Print_Area" localSheetId="6">受付票!$A$1:$O$32</definedName>
    <definedName name="_xlnm.Print_Area" localSheetId="1">'申請書(会社情報)'!$A$1:$V$38</definedName>
    <definedName name="_xlnm.Print_Area" localSheetId="2">'申請書(業種情報)'!$A$1:$P$81</definedName>
    <definedName name="_xlnm.Print_Area" localSheetId="4">誓約書!$A$1:$D$61</definedName>
    <definedName name="_xlnm.Print_Area" localSheetId="5">年間委任状!$A$1:$K$41</definedName>
    <definedName name="_xlnm.Print_Titles" localSheetId="2">'申請書(業種情報)'!$1:$5</definedName>
    <definedName name="_xlnm.Print_Titles" localSheetId="3">連絡者リスト!$1:$5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6" l="1"/>
  <c r="B23" i="6"/>
  <c r="F37" i="6"/>
  <c r="F36" i="6"/>
  <c r="F35" i="6"/>
  <c r="F32" i="6"/>
  <c r="F31" i="6"/>
  <c r="F30" i="6"/>
  <c r="F29" i="6"/>
  <c r="D3" i="4"/>
  <c r="B2" i="7"/>
  <c r="B2" i="2"/>
  <c r="C2" i="2"/>
  <c r="D1" i="8"/>
  <c r="I2" i="8" s="1"/>
  <c r="D32" i="8" s="1"/>
  <c r="V1" i="1"/>
  <c r="D23" i="6"/>
  <c r="C23" i="6"/>
  <c r="G1" i="7"/>
  <c r="P1" i="2"/>
  <c r="F2" i="7"/>
  <c r="H35" i="8" l="1"/>
  <c r="D6" i="3"/>
  <c r="D5" i="3"/>
  <c r="C11" i="4"/>
  <c r="C10" i="4"/>
  <c r="C9" i="4"/>
  <c r="C8" i="4"/>
  <c r="N2" i="2"/>
  <c r="Q2" i="1"/>
  <c r="F38" i="6"/>
  <c r="B81" i="2" l="1"/>
  <c r="B10" i="3"/>
  <c r="A123" i="7" l="1"/>
  <c r="A111" i="7"/>
  <c r="A99" i="7"/>
  <c r="A96" i="7"/>
  <c r="A120" i="7"/>
  <c r="A117" i="7"/>
  <c r="A105" i="7"/>
  <c r="A93" i="7"/>
  <c r="A114" i="7"/>
  <c r="A102" i="7"/>
  <c r="A108" i="7"/>
  <c r="D120" i="7"/>
  <c r="D114" i="7"/>
  <c r="D108" i="7"/>
  <c r="D102" i="7"/>
  <c r="D96" i="7"/>
  <c r="C123" i="7"/>
  <c r="C105" i="7"/>
  <c r="C120" i="7"/>
  <c r="C114" i="7"/>
  <c r="C108" i="7"/>
  <c r="C102" i="7"/>
  <c r="C96" i="7"/>
  <c r="C117" i="7"/>
  <c r="C99" i="7"/>
  <c r="D123" i="7"/>
  <c r="D117" i="7"/>
  <c r="D111" i="7"/>
  <c r="D105" i="7"/>
  <c r="D99" i="7"/>
  <c r="D93" i="7"/>
  <c r="C111" i="7"/>
  <c r="C93" i="7"/>
  <c r="O10" i="3"/>
  <c r="N10" i="3"/>
  <c r="M13" i="3"/>
  <c r="L13" i="3"/>
  <c r="M12" i="3"/>
  <c r="L12" i="3"/>
  <c r="M11" i="3"/>
  <c r="L11" i="3"/>
  <c r="M10" i="3"/>
  <c r="L10" i="3"/>
  <c r="K27" i="3"/>
  <c r="J27" i="3"/>
  <c r="K26" i="3"/>
  <c r="J26" i="3"/>
  <c r="K25" i="3"/>
  <c r="J25" i="3"/>
  <c r="K24" i="3"/>
  <c r="J24" i="3"/>
  <c r="K23" i="3"/>
  <c r="J23" i="3"/>
  <c r="K22" i="3"/>
  <c r="J22" i="3"/>
  <c r="K21" i="3"/>
  <c r="J21" i="3"/>
  <c r="K20" i="3"/>
  <c r="J20" i="3"/>
  <c r="K19" i="3"/>
  <c r="J19" i="3"/>
  <c r="K18" i="3"/>
  <c r="J18" i="3"/>
  <c r="K17" i="3"/>
  <c r="J17" i="3"/>
  <c r="K16" i="3"/>
  <c r="J16" i="3"/>
  <c r="K15" i="3"/>
  <c r="J15" i="3"/>
  <c r="K14" i="3"/>
  <c r="J14" i="3"/>
  <c r="K13" i="3"/>
  <c r="J13" i="3"/>
  <c r="K12" i="3"/>
  <c r="J12" i="3"/>
  <c r="K11" i="3"/>
  <c r="J11" i="3"/>
  <c r="K10" i="3"/>
  <c r="J10"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I12" i="3"/>
  <c r="H12" i="3"/>
  <c r="I11" i="3"/>
  <c r="H11" i="3"/>
  <c r="I10" i="3"/>
  <c r="H10" i="3"/>
  <c r="G11" i="3"/>
  <c r="F11" i="3"/>
  <c r="G10" i="3"/>
  <c r="F10" i="3"/>
  <c r="E16" i="3"/>
  <c r="D16" i="3"/>
  <c r="E15" i="3"/>
  <c r="D15" i="3"/>
  <c r="E14" i="3"/>
  <c r="D14" i="3"/>
  <c r="E13" i="3"/>
  <c r="D13" i="3"/>
  <c r="E12" i="3"/>
  <c r="D12" i="3"/>
  <c r="E11" i="3"/>
  <c r="D11" i="3"/>
  <c r="E10" i="3"/>
  <c r="D10"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14" i="3"/>
  <c r="B14" i="3"/>
  <c r="C13" i="3"/>
  <c r="B13" i="3"/>
  <c r="C12" i="3"/>
  <c r="B12" i="3"/>
  <c r="C11" i="3"/>
  <c r="B11" i="3"/>
  <c r="C10" i="3"/>
  <c r="C32" i="3"/>
  <c r="B32" i="3"/>
  <c r="N32" i="3" l="1"/>
  <c r="D90" i="7"/>
  <c r="C90" i="7"/>
  <c r="A90" i="7"/>
  <c r="D87" i="7"/>
  <c r="C87" i="7"/>
  <c r="A87" i="7"/>
  <c r="D84" i="7"/>
  <c r="C84" i="7"/>
  <c r="A84" i="7"/>
  <c r="D81" i="7"/>
  <c r="C81" i="7"/>
  <c r="A81" i="7"/>
  <c r="D78" i="7"/>
  <c r="C78" i="7"/>
  <c r="A78" i="7"/>
  <c r="D75" i="7"/>
  <c r="C75" i="7"/>
  <c r="A75" i="7"/>
  <c r="D72" i="7"/>
  <c r="C72" i="7"/>
  <c r="A72" i="7"/>
  <c r="D69" i="7"/>
  <c r="C69" i="7"/>
  <c r="A69" i="7"/>
  <c r="D66" i="7"/>
  <c r="C66" i="7"/>
  <c r="A66" i="7"/>
  <c r="D63" i="7"/>
  <c r="C63" i="7"/>
  <c r="A63" i="7"/>
  <c r="D60" i="7"/>
  <c r="C60" i="7"/>
  <c r="A60" i="7"/>
  <c r="D57" i="7"/>
  <c r="C57" i="7"/>
  <c r="A57" i="7"/>
  <c r="D54" i="7"/>
  <c r="C54" i="7"/>
  <c r="A54" i="7"/>
  <c r="D51" i="7"/>
  <c r="C51" i="7"/>
  <c r="A51" i="7"/>
  <c r="D48" i="7"/>
  <c r="C48" i="7"/>
  <c r="A48" i="7"/>
  <c r="D45" i="7"/>
  <c r="C45" i="7"/>
  <c r="A45" i="7"/>
  <c r="D42" i="7"/>
  <c r="C42" i="7"/>
  <c r="A42" i="7"/>
  <c r="D39" i="7"/>
  <c r="C39" i="7"/>
  <c r="A39" i="7"/>
  <c r="D36" i="7"/>
  <c r="C36" i="7"/>
  <c r="A36" i="7"/>
  <c r="D33" i="7"/>
  <c r="C33" i="7"/>
  <c r="A33" i="7"/>
  <c r="D30" i="7"/>
  <c r="C30" i="7"/>
  <c r="A30" i="7"/>
  <c r="D27" i="7"/>
  <c r="C27" i="7"/>
  <c r="A27" i="7"/>
  <c r="D24" i="7"/>
  <c r="C24" i="7"/>
  <c r="A24" i="7"/>
  <c r="D21" i="7"/>
  <c r="C21" i="7"/>
  <c r="A21" i="7"/>
  <c r="D18" i="7"/>
  <c r="C18" i="7"/>
  <c r="A18" i="7"/>
  <c r="D15" i="7"/>
  <c r="C15" i="7"/>
  <c r="A15" i="7"/>
  <c r="D12" i="7"/>
  <c r="C12" i="7"/>
  <c r="A12" i="7"/>
  <c r="D9" i="7"/>
  <c r="C9" i="7"/>
  <c r="A9" i="7"/>
  <c r="A6" i="7"/>
  <c r="D6" i="7" l="1"/>
  <c r="C6" i="7"/>
  <c r="C126" i="7" s="1"/>
  <c r="L6" i="3" l="1"/>
  <c r="E79" i="2"/>
  <c r="I79" i="2"/>
</calcChain>
</file>

<file path=xl/sharedStrings.xml><?xml version="1.0" encoding="utf-8"?>
<sst xmlns="http://schemas.openxmlformats.org/spreadsheetml/2006/main" count="674" uniqueCount="529">
  <si>
    <t>商号又は名称</t>
  </si>
  <si>
    <t>商号又は名称</t>
    <rPh sb="0" eb="2">
      <t>ショウゴウ</t>
    </rPh>
    <rPh sb="2" eb="3">
      <t>マタ</t>
    </rPh>
    <rPh sb="4" eb="6">
      <t>メイショウ</t>
    </rPh>
    <phoneticPr fontId="3"/>
  </si>
  <si>
    <t>申請担当者電話番号</t>
    <rPh sb="0" eb="5">
      <t>シンセイタントウシャ</t>
    </rPh>
    <rPh sb="5" eb="7">
      <t>デンワ</t>
    </rPh>
    <rPh sb="7" eb="9">
      <t>バンゴウ</t>
    </rPh>
    <phoneticPr fontId="3"/>
  </si>
  <si>
    <t>申請担当者メールアドレス</t>
    <rPh sb="0" eb="5">
      <t>シンセイタントウシャ</t>
    </rPh>
    <phoneticPr fontId="3"/>
  </si>
  <si>
    <t>代表者氏名</t>
    <rPh sb="0" eb="3">
      <t>ダイヒョウシャ</t>
    </rPh>
    <rPh sb="3" eb="5">
      <t>シメイ</t>
    </rPh>
    <phoneticPr fontId="3"/>
  </si>
  <si>
    <t>必須</t>
    <rPh sb="0" eb="2">
      <t>ヒッス</t>
    </rPh>
    <phoneticPr fontId="3"/>
  </si>
  <si>
    <t>受任者氏名</t>
    <rPh sb="0" eb="3">
      <t>ジュニンシャ</t>
    </rPh>
    <rPh sb="3" eb="5">
      <t>シメイ</t>
    </rPh>
    <phoneticPr fontId="3"/>
  </si>
  <si>
    <t>受任者電話番号</t>
    <rPh sb="0" eb="3">
      <t>ジュニンシャ</t>
    </rPh>
    <rPh sb="3" eb="5">
      <t>デンワ</t>
    </rPh>
    <rPh sb="5" eb="7">
      <t>バンゴウ</t>
    </rPh>
    <phoneticPr fontId="3"/>
  </si>
  <si>
    <t>受任者郵便番号</t>
    <rPh sb="0" eb="3">
      <t>ジュニンシャ</t>
    </rPh>
    <rPh sb="3" eb="7">
      <t>ユウビンバンゴウ</t>
    </rPh>
    <phoneticPr fontId="3"/>
  </si>
  <si>
    <t>受任者住所</t>
    <rPh sb="0" eb="3">
      <t>ジュニンシャ</t>
    </rPh>
    <rPh sb="3" eb="5">
      <t>ジュウショ</t>
    </rPh>
    <phoneticPr fontId="3"/>
  </si>
  <si>
    <t>必須※</t>
    <rPh sb="0" eb="2">
      <t>ヒッス</t>
    </rPh>
    <phoneticPr fontId="3"/>
  </si>
  <si>
    <t>メール配信サービス登録メールアドレス</t>
    <rPh sb="3" eb="5">
      <t>ハイシン</t>
    </rPh>
    <rPh sb="9" eb="11">
      <t>トウロク</t>
    </rPh>
    <phoneticPr fontId="3"/>
  </si>
  <si>
    <t>流動資産</t>
    <rPh sb="0" eb="4">
      <t>リュウドウシサン</t>
    </rPh>
    <phoneticPr fontId="3"/>
  </si>
  <si>
    <t>流動負債</t>
    <rPh sb="0" eb="4">
      <t>リュウドウフサイ</t>
    </rPh>
    <phoneticPr fontId="3"/>
  </si>
  <si>
    <t>消防施設工事</t>
    <rPh sb="0" eb="2">
      <t>ショウボウ</t>
    </rPh>
    <rPh sb="2" eb="4">
      <t>シセツ</t>
    </rPh>
    <rPh sb="4" eb="6">
      <t>コウジ</t>
    </rPh>
    <phoneticPr fontId="2"/>
  </si>
  <si>
    <t>一般土木工事</t>
  </si>
  <si>
    <t>しゅんせつ工事</t>
  </si>
  <si>
    <t>建築工事</t>
  </si>
  <si>
    <t>プレハブ建築工事</t>
  </si>
  <si>
    <t>一般舗装工事</t>
  </si>
  <si>
    <t>空港舗装工事</t>
  </si>
  <si>
    <t>グルービング工事</t>
  </si>
  <si>
    <t>プレストレストコンクリート工事</t>
  </si>
  <si>
    <t>鋼橋上部工事</t>
  </si>
  <si>
    <t>建築鉄骨工事</t>
  </si>
  <si>
    <t>通信設備工事</t>
  </si>
  <si>
    <t>通信機器製造・設置・調整工事</t>
  </si>
  <si>
    <t>電気設備工事</t>
  </si>
  <si>
    <t>受変電設備工事</t>
  </si>
  <si>
    <t>機械設備工事（地域冷暖房）</t>
  </si>
  <si>
    <t>機械設備工事（搬送設備）</t>
  </si>
  <si>
    <t>機械設備工事（航空機給油設備）</t>
  </si>
  <si>
    <t>機械設備工事（一般）</t>
  </si>
  <si>
    <t>暖冷房衛生設備工事</t>
  </si>
  <si>
    <t>造園工事</t>
  </si>
  <si>
    <t>塗装工事</t>
  </si>
  <si>
    <t>01</t>
  </si>
  <si>
    <t>02</t>
  </si>
  <si>
    <t>03</t>
  </si>
  <si>
    <t>04</t>
  </si>
  <si>
    <t>05</t>
  </si>
  <si>
    <t>06</t>
  </si>
  <si>
    <t>07</t>
  </si>
  <si>
    <t>08</t>
  </si>
  <si>
    <t>09</t>
  </si>
  <si>
    <t>10</t>
  </si>
  <si>
    <t>11</t>
  </si>
  <si>
    <t>12</t>
  </si>
  <si>
    <t>13</t>
  </si>
  <si>
    <t>14</t>
  </si>
  <si>
    <t>15</t>
  </si>
  <si>
    <t>16</t>
  </si>
  <si>
    <t>17</t>
  </si>
  <si>
    <t>18</t>
  </si>
  <si>
    <t>19</t>
  </si>
  <si>
    <t>20</t>
  </si>
  <si>
    <t>21</t>
  </si>
  <si>
    <t>80</t>
  </si>
  <si>
    <t>22</t>
  </si>
  <si>
    <t>測　量</t>
  </si>
  <si>
    <t>23</t>
  </si>
  <si>
    <t>土木関係コンサルタント</t>
  </si>
  <si>
    <t>24</t>
  </si>
  <si>
    <t>建築関係コンサルタント</t>
  </si>
  <si>
    <t>25</t>
  </si>
  <si>
    <t>補償コンサルタント</t>
  </si>
  <si>
    <t>26</t>
  </si>
  <si>
    <t>地質調査</t>
  </si>
  <si>
    <t>27</t>
  </si>
  <si>
    <t>環境調査</t>
  </si>
  <si>
    <t>28</t>
  </si>
  <si>
    <t>その他調査・設計</t>
  </si>
  <si>
    <t>29</t>
  </si>
  <si>
    <t>土木関係維持作業</t>
  </si>
  <si>
    <t>30</t>
  </si>
  <si>
    <t>設備関係維持作業</t>
  </si>
  <si>
    <t>31</t>
  </si>
  <si>
    <t>電気機械器具</t>
  </si>
  <si>
    <t>32</t>
  </si>
  <si>
    <t>通信機械器具</t>
  </si>
  <si>
    <t>33</t>
  </si>
  <si>
    <t>輸送・搬送機械</t>
  </si>
  <si>
    <t>34</t>
  </si>
  <si>
    <t>精密機械器具</t>
    <rPh sb="4" eb="6">
      <t>キグ</t>
    </rPh>
    <phoneticPr fontId="2"/>
  </si>
  <si>
    <t>35</t>
  </si>
  <si>
    <t>その他機械器具</t>
  </si>
  <si>
    <t>36</t>
  </si>
  <si>
    <t>鉄鋼・金属</t>
  </si>
  <si>
    <t>37</t>
  </si>
  <si>
    <t>電線・ケーブル</t>
  </si>
  <si>
    <t>38</t>
  </si>
  <si>
    <t>燃料類</t>
  </si>
  <si>
    <t>39</t>
  </si>
  <si>
    <t>建設材料</t>
  </si>
  <si>
    <t>40</t>
  </si>
  <si>
    <t>皮革・繊維</t>
  </si>
  <si>
    <t>41</t>
  </si>
  <si>
    <t>家具・什器</t>
  </si>
  <si>
    <t>42</t>
  </si>
  <si>
    <t>事務機器・事務用品</t>
  </si>
  <si>
    <t>43</t>
  </si>
  <si>
    <t>百貨店</t>
  </si>
  <si>
    <t>44</t>
  </si>
  <si>
    <t>書　籍</t>
  </si>
  <si>
    <t>45</t>
  </si>
  <si>
    <t>印　刷</t>
  </si>
  <si>
    <t>46</t>
  </si>
  <si>
    <t>写真・撮影器材</t>
  </si>
  <si>
    <t>47</t>
  </si>
  <si>
    <t>食料品</t>
  </si>
  <si>
    <t>48</t>
  </si>
  <si>
    <t>その他製造</t>
  </si>
  <si>
    <t>49</t>
  </si>
  <si>
    <t>50</t>
  </si>
  <si>
    <t>51</t>
  </si>
  <si>
    <t>52</t>
  </si>
  <si>
    <t>精密機械器具</t>
  </si>
  <si>
    <t>53</t>
  </si>
  <si>
    <t>54</t>
  </si>
  <si>
    <t>55</t>
  </si>
  <si>
    <t>56</t>
  </si>
  <si>
    <t>57</t>
  </si>
  <si>
    <t>58</t>
  </si>
  <si>
    <t>59</t>
  </si>
  <si>
    <t>60</t>
  </si>
  <si>
    <t>61</t>
  </si>
  <si>
    <t>62</t>
  </si>
  <si>
    <t>63</t>
  </si>
  <si>
    <t>64</t>
  </si>
  <si>
    <t>65</t>
  </si>
  <si>
    <t>食料品</t>
    <rPh sb="0" eb="3">
      <t>ショクリョウヒン</t>
    </rPh>
    <phoneticPr fontId="2"/>
  </si>
  <si>
    <t>66</t>
  </si>
  <si>
    <t>その他販売</t>
  </si>
  <si>
    <t>67</t>
  </si>
  <si>
    <t>警備業</t>
  </si>
  <si>
    <t>68</t>
  </si>
  <si>
    <t>借上げ</t>
  </si>
  <si>
    <t>69</t>
  </si>
  <si>
    <t>広告等の業</t>
  </si>
  <si>
    <t>70</t>
  </si>
  <si>
    <t>その他役務</t>
  </si>
  <si>
    <t>71</t>
  </si>
  <si>
    <t>買受</t>
  </si>
  <si>
    <t>土木一式</t>
    <rPh sb="0" eb="2">
      <t>ドボク</t>
    </rPh>
    <rPh sb="2" eb="4">
      <t>イッシキ</t>
    </rPh>
    <phoneticPr fontId="2"/>
  </si>
  <si>
    <t>しゅんせつ</t>
  </si>
  <si>
    <t>建築一式</t>
    <rPh sb="0" eb="2">
      <t>ケンチク</t>
    </rPh>
    <rPh sb="2" eb="4">
      <t>イッシキ</t>
    </rPh>
    <phoneticPr fontId="2"/>
  </si>
  <si>
    <t>鋼構造物</t>
    <rPh sb="0" eb="1">
      <t>コウ</t>
    </rPh>
    <rPh sb="1" eb="4">
      <t>コウゾウブツ</t>
    </rPh>
    <phoneticPr fontId="2"/>
  </si>
  <si>
    <t>電気通信</t>
    <rPh sb="0" eb="2">
      <t>デンキ</t>
    </rPh>
    <rPh sb="2" eb="4">
      <t>ツウシン</t>
    </rPh>
    <phoneticPr fontId="2"/>
  </si>
  <si>
    <t>機械器具設置</t>
    <rPh sb="0" eb="2">
      <t>キカイ</t>
    </rPh>
    <rPh sb="2" eb="4">
      <t>キグ</t>
    </rPh>
    <rPh sb="4" eb="6">
      <t>セッチ</t>
    </rPh>
    <phoneticPr fontId="2"/>
  </si>
  <si>
    <t>管</t>
    <rPh sb="0" eb="1">
      <t>カン</t>
    </rPh>
    <phoneticPr fontId="2"/>
  </si>
  <si>
    <t>消防施設</t>
    <rPh sb="0" eb="2">
      <t>ショウボウ</t>
    </rPh>
    <rPh sb="2" eb="4">
      <t>シセツ</t>
    </rPh>
    <phoneticPr fontId="2"/>
  </si>
  <si>
    <t>舗装</t>
    <rPh sb="0" eb="2">
      <t>ホソウ</t>
    </rPh>
    <phoneticPr fontId="2"/>
  </si>
  <si>
    <t>造園</t>
    <rPh sb="0" eb="1">
      <t>ツクリ</t>
    </rPh>
    <rPh sb="1" eb="2">
      <t>エン</t>
    </rPh>
    <phoneticPr fontId="2"/>
  </si>
  <si>
    <t>塗装</t>
    <rPh sb="0" eb="1">
      <t>ヌリ</t>
    </rPh>
    <rPh sb="1" eb="2">
      <t>ソウ</t>
    </rPh>
    <phoneticPr fontId="2"/>
  </si>
  <si>
    <t>電気</t>
    <rPh sb="0" eb="1">
      <t>デン</t>
    </rPh>
    <rPh sb="1" eb="2">
      <t>キ</t>
    </rPh>
    <phoneticPr fontId="2"/>
  </si>
  <si>
    <t>解体工事</t>
    <rPh sb="0" eb="2">
      <t>カイタイ</t>
    </rPh>
    <rPh sb="2" eb="4">
      <t>コウジ</t>
    </rPh>
    <phoneticPr fontId="3"/>
  </si>
  <si>
    <t>解体</t>
    <rPh sb="0" eb="2">
      <t>カイタイ</t>
    </rPh>
    <phoneticPr fontId="3"/>
  </si>
  <si>
    <r>
      <t xml:space="preserve">機械器具設置 </t>
    </r>
    <r>
      <rPr>
        <sz val="9"/>
        <color theme="1"/>
        <rFont val="游ゴシック"/>
        <family val="3"/>
        <charset val="128"/>
        <scheme val="minor"/>
      </rPr>
      <t>又は</t>
    </r>
    <r>
      <rPr>
        <sz val="11"/>
        <color theme="1"/>
        <rFont val="游ゴシック"/>
        <family val="2"/>
        <charset val="128"/>
        <scheme val="minor"/>
      </rPr>
      <t xml:space="preserve"> 管</t>
    </r>
    <rPh sb="0" eb="2">
      <t>キカイ</t>
    </rPh>
    <rPh sb="2" eb="4">
      <t>キグ</t>
    </rPh>
    <rPh sb="4" eb="6">
      <t>セッチ</t>
    </rPh>
    <rPh sb="7" eb="8">
      <t>マタ</t>
    </rPh>
    <rPh sb="10" eb="11">
      <t>カン</t>
    </rPh>
    <phoneticPr fontId="2"/>
  </si>
  <si>
    <t>測量等</t>
    <rPh sb="0" eb="3">
      <t>ソクリョウトウ</t>
    </rPh>
    <phoneticPr fontId="3"/>
  </si>
  <si>
    <t>維持作業</t>
    <rPh sb="0" eb="4">
      <t>イジサギョウ</t>
    </rPh>
    <phoneticPr fontId="3"/>
  </si>
  <si>
    <t>製造</t>
    <rPh sb="0" eb="2">
      <t>セイゾウ</t>
    </rPh>
    <phoneticPr fontId="3"/>
  </si>
  <si>
    <t>販売</t>
    <rPh sb="0" eb="2">
      <t>ハンバイ</t>
    </rPh>
    <phoneticPr fontId="3"/>
  </si>
  <si>
    <t>役務</t>
    <rPh sb="0" eb="2">
      <t>エキム</t>
    </rPh>
    <phoneticPr fontId="3"/>
  </si>
  <si>
    <t>買受</t>
    <rPh sb="0" eb="2">
      <t>カイウケ</t>
    </rPh>
    <phoneticPr fontId="3"/>
  </si>
  <si>
    <t>成田国際空港株式会社契約参加資格者登録申請受付票</t>
    <rPh sb="16" eb="17">
      <t>シャ</t>
    </rPh>
    <phoneticPr fontId="3"/>
  </si>
  <si>
    <t>代表者役職・氏名</t>
    <phoneticPr fontId="3"/>
  </si>
  <si>
    <t>誓約書</t>
  </si>
  <si>
    <t>成田国際空港株式会社</t>
  </si>
  <si>
    <t>代表取締役社長 田村 明比古 殿</t>
    <rPh sb="8" eb="10">
      <t>タムラ</t>
    </rPh>
    <rPh sb="11" eb="12">
      <t>アカ</t>
    </rPh>
    <rPh sb="12" eb="13">
      <t>ヒ</t>
    </rPh>
    <rPh sb="13" eb="14">
      <t>フル</t>
    </rPh>
    <phoneticPr fontId="3"/>
  </si>
  <si>
    <t>本社（店）住所</t>
    <phoneticPr fontId="3"/>
  </si>
  <si>
    <t>代表者役職</t>
    <phoneticPr fontId="3"/>
  </si>
  <si>
    <t>代表者氏名</t>
    <rPh sb="3" eb="5">
      <t>シメイ</t>
    </rPh>
    <phoneticPr fontId="3"/>
  </si>
  <si>
    <t>　注  ：　記載事項に変更が生じた場合は、速やかに所定の変更手続を行うこと。</t>
    <rPh sb="1" eb="2">
      <t>チュウ</t>
    </rPh>
    <phoneticPr fontId="3"/>
  </si>
  <si>
    <t>　氏名</t>
    <rPh sb="1" eb="3">
      <t>シメイ</t>
    </rPh>
    <phoneticPr fontId="3"/>
  </si>
  <si>
    <t>　商号又は名称</t>
    <phoneticPr fontId="3"/>
  </si>
  <si>
    <t xml:space="preserve"> 　受任者</t>
    <rPh sb="2" eb="5">
      <t>ジュニンシャ</t>
    </rPh>
    <phoneticPr fontId="3"/>
  </si>
  <si>
    <t>　住所</t>
    <rPh sb="1" eb="3">
      <t>ジュウショ</t>
    </rPh>
    <phoneticPr fontId="3"/>
  </si>
  <si>
    <t>　代表者氏名</t>
    <rPh sb="1" eb="4">
      <t>ダイヒョウシャ</t>
    </rPh>
    <rPh sb="4" eb="6">
      <t>シメイ</t>
    </rPh>
    <phoneticPr fontId="3"/>
  </si>
  <si>
    <t>　代表者役職</t>
    <rPh sb="1" eb="6">
      <t>ダイヒョウシャヤクショク</t>
    </rPh>
    <phoneticPr fontId="3"/>
  </si>
  <si>
    <t xml:space="preserve"> 　委任者</t>
    <rPh sb="2" eb="5">
      <t>イニンシャ</t>
    </rPh>
    <phoneticPr fontId="3"/>
  </si>
  <si>
    <t>　住所</t>
    <phoneticPr fontId="3"/>
  </si>
  <si>
    <t>委任期間</t>
    <phoneticPr fontId="3"/>
  </si>
  <si>
    <t>１.共同企業体の結成、共同企業体結成後の契約の締結に関する一切の権限</t>
    <phoneticPr fontId="3"/>
  </si>
  <si>
    <t>１.契約代金の請求及び受領に関する一切の権限</t>
    <phoneticPr fontId="3"/>
  </si>
  <si>
    <t>１.契約の締結及び契約の履行に関する一切の権限</t>
    <phoneticPr fontId="3"/>
  </si>
  <si>
    <t>１.復代理人選任に関する一切の権限</t>
    <rPh sb="7" eb="8">
      <t>ニン</t>
    </rPh>
    <phoneticPr fontId="3"/>
  </si>
  <si>
    <t>１.見積り及び入札に関する一切の権限</t>
    <phoneticPr fontId="3"/>
  </si>
  <si>
    <t>１.契約参加資格者登録申請に関する一切の権限</t>
    <rPh sb="2" eb="4">
      <t>ケイヤク</t>
    </rPh>
    <rPh sb="4" eb="6">
      <t>サンカ</t>
    </rPh>
    <rPh sb="6" eb="9">
      <t>シカクシャ</t>
    </rPh>
    <rPh sb="9" eb="11">
      <t>トウロク</t>
    </rPh>
    <rPh sb="11" eb="13">
      <t>シンセイ</t>
    </rPh>
    <rPh sb="14" eb="15">
      <t>カン</t>
    </rPh>
    <rPh sb="17" eb="19">
      <t>イッサイ</t>
    </rPh>
    <rPh sb="20" eb="22">
      <t>ケンゲン</t>
    </rPh>
    <phoneticPr fontId="3"/>
  </si>
  <si>
    <t>　委任事項</t>
    <phoneticPr fontId="3"/>
  </si>
  <si>
    <t>記</t>
  </si>
  <si>
    <t>私は、下記のとおり、代理人を定め権限を委任します。</t>
    <rPh sb="3" eb="5">
      <t>カキ</t>
    </rPh>
    <phoneticPr fontId="3"/>
  </si>
  <si>
    <t>代表取締役社長　田村 明比古　殿</t>
    <rPh sb="0" eb="5">
      <t>ダイヒョウトリシマリヤク</t>
    </rPh>
    <rPh sb="5" eb="7">
      <t>シャチョウ</t>
    </rPh>
    <rPh sb="8" eb="10">
      <t>タムラ</t>
    </rPh>
    <rPh sb="11" eb="12">
      <t>アキラ</t>
    </rPh>
    <rPh sb="12" eb="13">
      <t>ヒ</t>
    </rPh>
    <rPh sb="13" eb="14">
      <t>フル</t>
    </rPh>
    <rPh sb="15" eb="16">
      <t>ドノ</t>
    </rPh>
    <phoneticPr fontId="3"/>
  </si>
  <si>
    <t>成田国際空港株式会社</t>
    <rPh sb="0" eb="6">
      <t>ナリタコクサイクウコウ</t>
    </rPh>
    <rPh sb="6" eb="10">
      <t>カブシキガイシャ</t>
    </rPh>
    <phoneticPr fontId="3"/>
  </si>
  <si>
    <t>年間委任状</t>
    <rPh sb="0" eb="2">
      <t>ネンカン</t>
    </rPh>
    <phoneticPr fontId="3"/>
  </si>
  <si>
    <t>測量業者登録</t>
    <rPh sb="0" eb="2">
      <t>ソクリョウ</t>
    </rPh>
    <rPh sb="2" eb="4">
      <t>ギョウシャ</t>
    </rPh>
    <rPh sb="4" eb="6">
      <t>トウロク</t>
    </rPh>
    <phoneticPr fontId="3"/>
  </si>
  <si>
    <t>建設コンサルタント登録</t>
    <rPh sb="0" eb="2">
      <t>ケンセツ</t>
    </rPh>
    <rPh sb="9" eb="11">
      <t>トウロク</t>
    </rPh>
    <phoneticPr fontId="3"/>
  </si>
  <si>
    <t>一級建築士事務所登録</t>
    <rPh sb="0" eb="2">
      <t>イッキュウ</t>
    </rPh>
    <rPh sb="2" eb="5">
      <t>ケンチクシ</t>
    </rPh>
    <rPh sb="5" eb="8">
      <t>ジムショ</t>
    </rPh>
    <rPh sb="8" eb="10">
      <t>トウロク</t>
    </rPh>
    <phoneticPr fontId="3"/>
  </si>
  <si>
    <t>補償コンサルタント登録</t>
    <rPh sb="0" eb="2">
      <t>ホショウ</t>
    </rPh>
    <rPh sb="9" eb="11">
      <t>トウロク</t>
    </rPh>
    <phoneticPr fontId="3"/>
  </si>
  <si>
    <t>地質調査業者登録</t>
    <rPh sb="0" eb="2">
      <t>チシツ</t>
    </rPh>
    <rPh sb="2" eb="4">
      <t>チョウサ</t>
    </rPh>
    <rPh sb="4" eb="6">
      <t>ギョウシャ</t>
    </rPh>
    <rPh sb="6" eb="8">
      <t>トウロク</t>
    </rPh>
    <phoneticPr fontId="3"/>
  </si>
  <si>
    <t>計量証明事業登録等</t>
    <rPh sb="0" eb="2">
      <t>ケイリョウ</t>
    </rPh>
    <rPh sb="2" eb="4">
      <t>ショウメイ</t>
    </rPh>
    <rPh sb="4" eb="6">
      <t>ジギョウ</t>
    </rPh>
    <rPh sb="6" eb="8">
      <t>トウロク</t>
    </rPh>
    <rPh sb="8" eb="9">
      <t>トウ</t>
    </rPh>
    <phoneticPr fontId="3"/>
  </si>
  <si>
    <t>警備業認定証</t>
    <rPh sb="0" eb="3">
      <t>ケイビギョウ</t>
    </rPh>
    <rPh sb="3" eb="6">
      <t>ニンテイショウ</t>
    </rPh>
    <phoneticPr fontId="3"/>
  </si>
  <si>
    <t>古物商又は産業廃棄物処分業許可等</t>
    <rPh sb="0" eb="3">
      <t>コブツショウ</t>
    </rPh>
    <rPh sb="3" eb="4">
      <t>マタ</t>
    </rPh>
    <rPh sb="5" eb="7">
      <t>サンギョウ</t>
    </rPh>
    <rPh sb="7" eb="10">
      <t>ハイキブツ</t>
    </rPh>
    <rPh sb="10" eb="12">
      <t>ショブン</t>
    </rPh>
    <rPh sb="12" eb="13">
      <t>ギョウ</t>
    </rPh>
    <rPh sb="13" eb="15">
      <t>キョカ</t>
    </rPh>
    <rPh sb="15" eb="16">
      <t>トウ</t>
    </rPh>
    <phoneticPr fontId="3"/>
  </si>
  <si>
    <t>千円</t>
    <rPh sb="0" eb="2">
      <t>センエン</t>
    </rPh>
    <phoneticPr fontId="3"/>
  </si>
  <si>
    <t>〃</t>
    <phoneticPr fontId="3"/>
  </si>
  <si>
    <t>人</t>
    <rPh sb="0" eb="1">
      <t>ニン</t>
    </rPh>
    <phoneticPr fontId="3"/>
  </si>
  <si>
    <t>T</t>
    <phoneticPr fontId="3"/>
  </si>
  <si>
    <t>－</t>
    <phoneticPr fontId="3"/>
  </si>
  <si>
    <t>@</t>
    <phoneticPr fontId="3"/>
  </si>
  <si>
    <t>純資産合計</t>
    <rPh sb="0" eb="3">
      <t>ジュンシサン</t>
    </rPh>
    <rPh sb="3" eb="5">
      <t>ゴウケイ</t>
    </rPh>
    <phoneticPr fontId="3"/>
  </si>
  <si>
    <t>設備の額</t>
    <rPh sb="0" eb="2">
      <t>セツビ</t>
    </rPh>
    <rPh sb="3" eb="4">
      <t>ガク</t>
    </rPh>
    <phoneticPr fontId="3"/>
  </si>
  <si>
    <t>年</t>
    <rPh sb="0" eb="1">
      <t>ネン</t>
    </rPh>
    <phoneticPr fontId="3"/>
  </si>
  <si>
    <t>月から</t>
    <rPh sb="0" eb="1">
      <t>ガツ</t>
    </rPh>
    <phoneticPr fontId="3"/>
  </si>
  <si>
    <t>年　　</t>
    <rPh sb="0" eb="1">
      <t>ネン</t>
    </rPh>
    <phoneticPr fontId="3"/>
  </si>
  <si>
    <t>月まで</t>
    <rPh sb="0" eb="1">
      <t>ガツ</t>
    </rPh>
    <phoneticPr fontId="3"/>
  </si>
  <si>
    <t>契約参加資格業種区分</t>
    <rPh sb="0" eb="4">
      <t>ケイヤクサンカ</t>
    </rPh>
    <rPh sb="4" eb="6">
      <t>シカク</t>
    </rPh>
    <rPh sb="6" eb="10">
      <t>ギョウシュクブン</t>
    </rPh>
    <phoneticPr fontId="3"/>
  </si>
  <si>
    <t>契約参加資格者登録申請書（会社情報）</t>
    <rPh sb="0" eb="2">
      <t>ケイヤク</t>
    </rPh>
    <rPh sb="2" eb="4">
      <t>サンカ</t>
    </rPh>
    <rPh sb="4" eb="7">
      <t>シカクシャ</t>
    </rPh>
    <rPh sb="7" eb="9">
      <t>トウロク</t>
    </rPh>
    <rPh sb="9" eb="12">
      <t>シンセイショ</t>
    </rPh>
    <rPh sb="13" eb="15">
      <t>カイシャ</t>
    </rPh>
    <rPh sb="15" eb="17">
      <t>ジョウホウ</t>
    </rPh>
    <phoneticPr fontId="3"/>
  </si>
  <si>
    <t>契約参加資格者登録申請書（業種情報）</t>
    <rPh sb="0" eb="2">
      <t>ケイヤク</t>
    </rPh>
    <rPh sb="2" eb="4">
      <t>サンカ</t>
    </rPh>
    <rPh sb="4" eb="7">
      <t>シカクシャ</t>
    </rPh>
    <rPh sb="7" eb="9">
      <t>トウロク</t>
    </rPh>
    <rPh sb="9" eb="12">
      <t>シンセイショ</t>
    </rPh>
    <rPh sb="13" eb="15">
      <t>ギョウシュ</t>
    </rPh>
    <rPh sb="15" eb="17">
      <t>ジョウホウ</t>
    </rPh>
    <phoneticPr fontId="3"/>
  </si>
  <si>
    <t>↓</t>
    <phoneticPr fontId="3"/>
  </si>
  <si>
    <t>外資状況</t>
    <rPh sb="0" eb="2">
      <t>ガイシ</t>
    </rPh>
    <rPh sb="2" eb="4">
      <t>ジョウキョウ</t>
    </rPh>
    <phoneticPr fontId="3"/>
  </si>
  <si>
    <t>外資なし</t>
    <rPh sb="0" eb="2">
      <t>ガイシ</t>
    </rPh>
    <phoneticPr fontId="3"/>
  </si>
  <si>
    <t>外資比率50％以下</t>
    <rPh sb="0" eb="2">
      <t>ガイシ</t>
    </rPh>
    <rPh sb="2" eb="4">
      <t>ヒリツ</t>
    </rPh>
    <rPh sb="7" eb="9">
      <t>イカ</t>
    </rPh>
    <phoneticPr fontId="3"/>
  </si>
  <si>
    <t>外国籍会社</t>
    <rPh sb="0" eb="3">
      <t>ガイコクセキ</t>
    </rPh>
    <rPh sb="3" eb="5">
      <t>カイシャ</t>
    </rPh>
    <phoneticPr fontId="3"/>
  </si>
  <si>
    <t>外資比率50％超</t>
    <rPh sb="0" eb="2">
      <t>ガイシ</t>
    </rPh>
    <rPh sb="2" eb="4">
      <t>ヒリツ</t>
    </rPh>
    <rPh sb="7" eb="8">
      <t>チョウ</t>
    </rPh>
    <phoneticPr fontId="3"/>
  </si>
  <si>
    <t>外資比率100％</t>
    <rPh sb="0" eb="2">
      <t>ガイシ</t>
    </rPh>
    <rPh sb="2" eb="4">
      <t>ヒリツ</t>
    </rPh>
    <phoneticPr fontId="3"/>
  </si>
  <si>
    <t>701機械設備保守</t>
    <rPh sb="3" eb="5">
      <t>キカイ</t>
    </rPh>
    <rPh sb="5" eb="7">
      <t>セツビ</t>
    </rPh>
    <rPh sb="7" eb="9">
      <t>ホシュ</t>
    </rPh>
    <phoneticPr fontId="3"/>
  </si>
  <si>
    <t>702通信設備保守</t>
    <rPh sb="3" eb="5">
      <t>ツウシン</t>
    </rPh>
    <rPh sb="5" eb="7">
      <t>セツビ</t>
    </rPh>
    <rPh sb="7" eb="9">
      <t>ホシュ</t>
    </rPh>
    <phoneticPr fontId="3"/>
  </si>
  <si>
    <t>703電気設備保守</t>
    <rPh sb="3" eb="5">
      <t>デンキ</t>
    </rPh>
    <rPh sb="5" eb="7">
      <t>セツビ</t>
    </rPh>
    <rPh sb="7" eb="9">
      <t>ホシュ</t>
    </rPh>
    <phoneticPr fontId="3"/>
  </si>
  <si>
    <t>704発電機の保守</t>
    <rPh sb="3" eb="6">
      <t>ハツデンキ</t>
    </rPh>
    <rPh sb="7" eb="9">
      <t>ホシュ</t>
    </rPh>
    <phoneticPr fontId="3"/>
  </si>
  <si>
    <t>705消防設備保守</t>
    <rPh sb="3" eb="5">
      <t>ショウボウ</t>
    </rPh>
    <rPh sb="5" eb="7">
      <t>セツビ</t>
    </rPh>
    <rPh sb="7" eb="9">
      <t>ホシュ</t>
    </rPh>
    <phoneticPr fontId="3"/>
  </si>
  <si>
    <t>人</t>
    <rPh sb="0" eb="1">
      <t>ニン</t>
    </rPh>
    <phoneticPr fontId="3"/>
  </si>
  <si>
    <t>建設工事</t>
    <rPh sb="0" eb="2">
      <t>ケンセツ</t>
    </rPh>
    <rPh sb="2" eb="4">
      <t>コウジ</t>
    </rPh>
    <phoneticPr fontId="3"/>
  </si>
  <si>
    <t>申請業種実績高の合計</t>
    <rPh sb="0" eb="4">
      <t>シンセイギョウシュ</t>
    </rPh>
    <rPh sb="4" eb="7">
      <t>ジッセキダカ</t>
    </rPh>
    <rPh sb="8" eb="10">
      <t>ゴウケイ</t>
    </rPh>
    <phoneticPr fontId="3"/>
  </si>
  <si>
    <t>売上高全体</t>
    <rPh sb="0" eb="3">
      <t>ウリアゲダカ</t>
    </rPh>
    <rPh sb="3" eb="5">
      <t>ゼンタイ</t>
    </rPh>
    <phoneticPr fontId="3"/>
  </si>
  <si>
    <t>営業年数</t>
    <rPh sb="0" eb="4">
      <t>エイギョウネンスウ</t>
    </rPh>
    <phoneticPr fontId="3"/>
  </si>
  <si>
    <t>所属・役職</t>
    <rPh sb="0" eb="2">
      <t>ショゾク</t>
    </rPh>
    <rPh sb="3" eb="5">
      <t>ヤクショク</t>
    </rPh>
    <phoneticPr fontId="3"/>
  </si>
  <si>
    <t>氏名</t>
    <rPh sb="0" eb="2">
      <t>シメイ</t>
    </rPh>
    <phoneticPr fontId="3"/>
  </si>
  <si>
    <t>申請業種</t>
    <rPh sb="0" eb="4">
      <t>シンセイギョウシュ</t>
    </rPh>
    <phoneticPr fontId="3"/>
  </si>
  <si>
    <t>当初</t>
    <rPh sb="0" eb="2">
      <t>トウショ</t>
    </rPh>
    <phoneticPr fontId="3"/>
  </si>
  <si>
    <t>追加</t>
    <rPh sb="0" eb="2">
      <t>ツイカ</t>
    </rPh>
    <phoneticPr fontId="3"/>
  </si>
  <si>
    <t>706自動制御装置保守</t>
    <rPh sb="3" eb="7">
      <t>ジドウセイギョ</t>
    </rPh>
    <rPh sb="7" eb="9">
      <t>ソウチ</t>
    </rPh>
    <rPh sb="9" eb="11">
      <t>ホシュ</t>
    </rPh>
    <phoneticPr fontId="3"/>
  </si>
  <si>
    <t>707浄化槽・貯水槽保守</t>
    <rPh sb="3" eb="6">
      <t>ジョウカソウ</t>
    </rPh>
    <rPh sb="7" eb="10">
      <t>チョスイソウ</t>
    </rPh>
    <rPh sb="10" eb="12">
      <t>ホシュ</t>
    </rPh>
    <phoneticPr fontId="3"/>
  </si>
  <si>
    <t>708道路情報設備保守</t>
    <rPh sb="3" eb="7">
      <t>ドウロジョウホウ</t>
    </rPh>
    <rPh sb="7" eb="9">
      <t>セツビ</t>
    </rPh>
    <rPh sb="9" eb="11">
      <t>ホシュ</t>
    </rPh>
    <phoneticPr fontId="3"/>
  </si>
  <si>
    <t>709手荷物検査装置保守</t>
    <rPh sb="3" eb="6">
      <t>テニモツ</t>
    </rPh>
    <rPh sb="6" eb="8">
      <t>ケンサ</t>
    </rPh>
    <rPh sb="8" eb="10">
      <t>ソウチ</t>
    </rPh>
    <rPh sb="10" eb="12">
      <t>ホシュ</t>
    </rPh>
    <phoneticPr fontId="3"/>
  </si>
  <si>
    <t>710風力・水力機械修理</t>
    <rPh sb="3" eb="5">
      <t>フウリョク</t>
    </rPh>
    <rPh sb="6" eb="8">
      <t>スイリョク</t>
    </rPh>
    <rPh sb="8" eb="10">
      <t>キカイ</t>
    </rPh>
    <rPh sb="10" eb="12">
      <t>シュウリ</t>
    </rPh>
    <phoneticPr fontId="3"/>
  </si>
  <si>
    <t>711その他機器修理</t>
    <rPh sb="5" eb="6">
      <t>タ</t>
    </rPh>
    <rPh sb="6" eb="8">
      <t>キキ</t>
    </rPh>
    <rPh sb="8" eb="10">
      <t>シュウリ</t>
    </rPh>
    <phoneticPr fontId="3"/>
  </si>
  <si>
    <t>713設備の運用・管理</t>
    <rPh sb="3" eb="5">
      <t>セツビ</t>
    </rPh>
    <rPh sb="6" eb="8">
      <t>ウンヨウ</t>
    </rPh>
    <rPh sb="9" eb="11">
      <t>カンリ</t>
    </rPh>
    <phoneticPr fontId="3"/>
  </si>
  <si>
    <t>713電気通信設備運用・管理</t>
    <rPh sb="3" eb="5">
      <t>デンキ</t>
    </rPh>
    <rPh sb="5" eb="7">
      <t>ツウシン</t>
    </rPh>
    <rPh sb="7" eb="9">
      <t>セツビ</t>
    </rPh>
    <rPh sb="9" eb="11">
      <t>ウンヨウ</t>
    </rPh>
    <rPh sb="12" eb="14">
      <t>カンリ</t>
    </rPh>
    <phoneticPr fontId="3"/>
  </si>
  <si>
    <t>714破砕プラント</t>
    <rPh sb="3" eb="5">
      <t>ハサイ</t>
    </rPh>
    <phoneticPr fontId="3"/>
  </si>
  <si>
    <t>201空調機</t>
    <rPh sb="3" eb="6">
      <t>クウチョウキ</t>
    </rPh>
    <phoneticPr fontId="3"/>
  </si>
  <si>
    <t>202弁類</t>
    <rPh sb="3" eb="5">
      <t>ベンルイ</t>
    </rPh>
    <phoneticPr fontId="3"/>
  </si>
  <si>
    <t>203ディーゼル機関</t>
    <rPh sb="8" eb="10">
      <t>キカン</t>
    </rPh>
    <phoneticPr fontId="3"/>
  </si>
  <si>
    <t>204ガスタービン</t>
    <phoneticPr fontId="3"/>
  </si>
  <si>
    <t>205圧力容器</t>
    <phoneticPr fontId="3"/>
  </si>
  <si>
    <t>206ボイラー機器</t>
    <phoneticPr fontId="3"/>
  </si>
  <si>
    <t>207液体ろ過器</t>
    <phoneticPr fontId="3"/>
  </si>
  <si>
    <t>208水処理装置</t>
    <phoneticPr fontId="3"/>
  </si>
  <si>
    <t>209航空関連機器</t>
    <phoneticPr fontId="3"/>
  </si>
  <si>
    <t>210建設機械</t>
    <phoneticPr fontId="3"/>
  </si>
  <si>
    <t>211荷役機器</t>
    <phoneticPr fontId="3"/>
  </si>
  <si>
    <t>212厨房機器</t>
    <phoneticPr fontId="3"/>
  </si>
  <si>
    <t>213廃棄物処理設備</t>
    <phoneticPr fontId="3"/>
  </si>
  <si>
    <t>214農業機械</t>
    <phoneticPr fontId="3"/>
  </si>
  <si>
    <t>215総合商社</t>
    <phoneticPr fontId="3"/>
  </si>
  <si>
    <t>250その他機械器具</t>
    <phoneticPr fontId="3"/>
  </si>
  <si>
    <t>301ケイタリング</t>
    <phoneticPr fontId="3"/>
  </si>
  <si>
    <t>302保存食品</t>
    <phoneticPr fontId="3"/>
  </si>
  <si>
    <t>303嗜好品</t>
    <phoneticPr fontId="3"/>
  </si>
  <si>
    <t>304菓子類</t>
    <phoneticPr fontId="3"/>
  </si>
  <si>
    <t>305酒類</t>
    <phoneticPr fontId="3"/>
  </si>
  <si>
    <t>306飲料水</t>
    <phoneticPr fontId="3"/>
  </si>
  <si>
    <t>307総合食品</t>
    <phoneticPr fontId="3"/>
  </si>
  <si>
    <t>320その他食品</t>
    <phoneticPr fontId="3"/>
  </si>
  <si>
    <t>101健康用品・スポーツ用品</t>
    <phoneticPr fontId="3"/>
  </si>
  <si>
    <t>102医薬品・医療用品</t>
    <phoneticPr fontId="3"/>
  </si>
  <si>
    <t>103防犯用品・防災用品</t>
    <phoneticPr fontId="3"/>
  </si>
  <si>
    <t>104衛生用品・清掃用品</t>
    <phoneticPr fontId="3"/>
  </si>
  <si>
    <t>105工事資材</t>
    <phoneticPr fontId="3"/>
  </si>
  <si>
    <t>106塗料等</t>
    <phoneticPr fontId="3"/>
  </si>
  <si>
    <t>107日用雑貨品・工具品</t>
    <phoneticPr fontId="3"/>
  </si>
  <si>
    <t>108園芸用品・生花</t>
    <phoneticPr fontId="3"/>
  </si>
  <si>
    <t>109植栽物</t>
    <phoneticPr fontId="3"/>
  </si>
  <si>
    <t>110装飾品</t>
    <phoneticPr fontId="3"/>
  </si>
  <si>
    <t>111内装品</t>
    <phoneticPr fontId="3"/>
  </si>
  <si>
    <t>112陶器製品</t>
    <phoneticPr fontId="3"/>
  </si>
  <si>
    <t>113美術品等</t>
    <phoneticPr fontId="3"/>
  </si>
  <si>
    <t>114工芸品</t>
    <phoneticPr fontId="3"/>
  </si>
  <si>
    <t>115教育機材</t>
    <phoneticPr fontId="3"/>
  </si>
  <si>
    <t>116手荷物カート</t>
    <phoneticPr fontId="3"/>
  </si>
  <si>
    <t>117特殊車両</t>
    <phoneticPr fontId="3"/>
  </si>
  <si>
    <t>118記章類</t>
    <phoneticPr fontId="3"/>
  </si>
  <si>
    <t>119旗・幕</t>
    <phoneticPr fontId="3"/>
  </si>
  <si>
    <t>120各種模型</t>
    <phoneticPr fontId="3"/>
  </si>
  <si>
    <t>121印章・ゴム印</t>
    <phoneticPr fontId="3"/>
  </si>
  <si>
    <t>122ソフトウエア</t>
    <phoneticPr fontId="3"/>
  </si>
  <si>
    <t>123コンビニエンスストア</t>
    <phoneticPr fontId="3"/>
  </si>
  <si>
    <t>124チケット類・金券類</t>
    <phoneticPr fontId="3"/>
  </si>
  <si>
    <t>125ギフト用品</t>
    <phoneticPr fontId="3"/>
  </si>
  <si>
    <t>126総合商社</t>
    <phoneticPr fontId="3"/>
  </si>
  <si>
    <t>150その他物品</t>
    <phoneticPr fontId="3"/>
  </si>
  <si>
    <t>401医療器材</t>
    <phoneticPr fontId="3"/>
  </si>
  <si>
    <t>402事務機器</t>
    <phoneticPr fontId="3"/>
  </si>
  <si>
    <t>403ＯＡ機器</t>
    <phoneticPr fontId="3"/>
  </si>
  <si>
    <t>404通信器材</t>
    <phoneticPr fontId="3"/>
  </si>
  <si>
    <t>405映像機器</t>
    <phoneticPr fontId="3"/>
  </si>
  <si>
    <t>406建設機械</t>
    <phoneticPr fontId="3"/>
  </si>
  <si>
    <t>407輸送機</t>
    <phoneticPr fontId="3"/>
  </si>
  <si>
    <t>408家電製品</t>
    <phoneticPr fontId="3"/>
  </si>
  <si>
    <t>409音楽・美術品</t>
    <phoneticPr fontId="3"/>
  </si>
  <si>
    <t>410プレハブ</t>
    <phoneticPr fontId="3"/>
  </si>
  <si>
    <t>411洗浄装置・用品</t>
    <phoneticPr fontId="3"/>
  </si>
  <si>
    <t>412式典用具</t>
    <phoneticPr fontId="3"/>
  </si>
  <si>
    <t>413会議場等</t>
    <phoneticPr fontId="3"/>
  </si>
  <si>
    <t>414植栽等</t>
    <phoneticPr fontId="3"/>
  </si>
  <si>
    <t>415寝具類</t>
    <phoneticPr fontId="3"/>
  </si>
  <si>
    <t>416総合リース業</t>
    <phoneticPr fontId="3"/>
  </si>
  <si>
    <t>430その他借上げ</t>
    <phoneticPr fontId="3"/>
  </si>
  <si>
    <t>601広告全般</t>
    <phoneticPr fontId="3"/>
  </si>
  <si>
    <t>602パンフレット制作</t>
    <phoneticPr fontId="3"/>
  </si>
  <si>
    <t>603情報誌の発行</t>
    <phoneticPr fontId="3"/>
  </si>
  <si>
    <t>604デザイン創作</t>
    <phoneticPr fontId="3"/>
  </si>
  <si>
    <t>501清掃業</t>
    <phoneticPr fontId="3"/>
  </si>
  <si>
    <t>502運送業</t>
    <phoneticPr fontId="3"/>
  </si>
  <si>
    <t>503保険業</t>
    <phoneticPr fontId="3"/>
  </si>
  <si>
    <t>504イベント業</t>
    <phoneticPr fontId="3"/>
  </si>
  <si>
    <t>505監査業務</t>
    <phoneticPr fontId="3"/>
  </si>
  <si>
    <t>506不動産業</t>
    <phoneticPr fontId="3"/>
  </si>
  <si>
    <t>507巡視作業</t>
    <phoneticPr fontId="3"/>
  </si>
  <si>
    <t>508車両管理業務</t>
    <phoneticPr fontId="3"/>
  </si>
  <si>
    <t>509駐車場管理</t>
    <phoneticPr fontId="3"/>
  </si>
  <si>
    <t>510ビル管理業務</t>
    <phoneticPr fontId="3"/>
  </si>
  <si>
    <t>511海上防災業務</t>
    <phoneticPr fontId="3"/>
  </si>
  <si>
    <t>512気象情報提供</t>
    <phoneticPr fontId="3"/>
  </si>
  <si>
    <t>513映像制作</t>
    <phoneticPr fontId="3"/>
  </si>
  <si>
    <t>514写真撮影</t>
    <phoneticPr fontId="3"/>
  </si>
  <si>
    <t>515ソフト開発・制作</t>
    <phoneticPr fontId="3"/>
  </si>
  <si>
    <t>516データ入力</t>
    <phoneticPr fontId="3"/>
  </si>
  <si>
    <t>517システム設計・運用等</t>
    <phoneticPr fontId="3"/>
  </si>
  <si>
    <t>518ホームページ作成</t>
    <phoneticPr fontId="3"/>
  </si>
  <si>
    <t>519旅客案内業務</t>
    <phoneticPr fontId="3"/>
  </si>
  <si>
    <t>520翻訳・通訳</t>
    <phoneticPr fontId="3"/>
  </si>
  <si>
    <t>521ポーターサービス</t>
    <phoneticPr fontId="3"/>
  </si>
  <si>
    <t>522カート回収</t>
    <phoneticPr fontId="3"/>
  </si>
  <si>
    <t>523待合室等の管理・運営</t>
    <phoneticPr fontId="3"/>
  </si>
  <si>
    <t>524機器等の修理・修繕</t>
    <phoneticPr fontId="3"/>
  </si>
  <si>
    <t>525塵芥収集・処分</t>
    <phoneticPr fontId="3"/>
  </si>
  <si>
    <t>526産業廃棄物分析と処理</t>
    <phoneticPr fontId="3"/>
  </si>
  <si>
    <t>527産業廃棄物の運搬</t>
    <phoneticPr fontId="3"/>
  </si>
  <si>
    <t>528産業廃棄物の中間処理</t>
    <phoneticPr fontId="3"/>
  </si>
  <si>
    <t>529産業廃棄物運搬と中間処理</t>
    <phoneticPr fontId="3"/>
  </si>
  <si>
    <t>530害鳥害虫等の駆除</t>
    <phoneticPr fontId="3"/>
  </si>
  <si>
    <t>531燃料タンク清掃</t>
    <phoneticPr fontId="3"/>
  </si>
  <si>
    <t>532給油施設管理・運営</t>
    <phoneticPr fontId="3"/>
  </si>
  <si>
    <t>533クリーニング・消毒・乾燥</t>
    <phoneticPr fontId="3"/>
  </si>
  <si>
    <t>534航空手荷物取扱い業務</t>
    <phoneticPr fontId="3"/>
  </si>
  <si>
    <t>535研修業務</t>
    <phoneticPr fontId="3"/>
  </si>
  <si>
    <t>536派遣業</t>
    <phoneticPr fontId="3"/>
  </si>
  <si>
    <t>537旅行業</t>
    <phoneticPr fontId="3"/>
  </si>
  <si>
    <t>550その他役務</t>
    <phoneticPr fontId="3"/>
  </si>
  <si>
    <t>801鉄くず</t>
    <phoneticPr fontId="3"/>
  </si>
  <si>
    <t>802古紙等</t>
    <phoneticPr fontId="3"/>
  </si>
  <si>
    <t>803木材</t>
    <phoneticPr fontId="3"/>
  </si>
  <si>
    <t>804立ち木</t>
    <phoneticPr fontId="3"/>
  </si>
  <si>
    <t>805廃材</t>
    <phoneticPr fontId="3"/>
  </si>
  <si>
    <t>806美術品・工芸品</t>
    <phoneticPr fontId="3"/>
  </si>
  <si>
    <t>807車両</t>
    <phoneticPr fontId="3"/>
  </si>
  <si>
    <t>820その他買受</t>
    <phoneticPr fontId="3"/>
  </si>
  <si>
    <t>申請する業種に○</t>
    <rPh sb="0" eb="2">
      <t>シンセイ</t>
    </rPh>
    <rPh sb="4" eb="6">
      <t>ギョウシュ</t>
    </rPh>
    <phoneticPr fontId="3"/>
  </si>
  <si>
    <t>申請</t>
    <rPh sb="0" eb="2">
      <t>シンセイ</t>
    </rPh>
    <phoneticPr fontId="3"/>
  </si>
  <si>
    <t>業種</t>
    <rPh sb="0" eb="2">
      <t>ギョウシュ</t>
    </rPh>
    <phoneticPr fontId="3"/>
  </si>
  <si>
    <t>業者コード</t>
    <rPh sb="0" eb="2">
      <t>ギョウシャ</t>
    </rPh>
    <phoneticPr fontId="3"/>
  </si>
  <si>
    <t>商号又は名称</t>
    <rPh sb="0" eb="2">
      <t>ショウゴウ</t>
    </rPh>
    <rPh sb="2" eb="3">
      <t>マタ</t>
    </rPh>
    <rPh sb="4" eb="6">
      <t>メイショウ</t>
    </rPh>
    <phoneticPr fontId="3"/>
  </si>
  <si>
    <t>メール配信サービス
初期パスワード</t>
    <rPh sb="3" eb="5">
      <t>ハイシン</t>
    </rPh>
    <rPh sb="10" eb="12">
      <t>ショキ</t>
    </rPh>
    <phoneticPr fontId="3"/>
  </si>
  <si>
    <t>資格の有効期間</t>
    <rPh sb="0" eb="2">
      <t>シカク</t>
    </rPh>
    <rPh sb="3" eb="5">
      <t>ユウコウ</t>
    </rPh>
    <rPh sb="5" eb="7">
      <t>キカン</t>
    </rPh>
    <phoneticPr fontId="3"/>
  </si>
  <si>
    <t>建設工事</t>
    <rPh sb="0" eb="2">
      <t>ケンセツ</t>
    </rPh>
    <rPh sb="2" eb="4">
      <t>コウジ</t>
    </rPh>
    <phoneticPr fontId="3"/>
  </si>
  <si>
    <t>測量等</t>
    <rPh sb="0" eb="3">
      <t>ソクリョウトウ</t>
    </rPh>
    <phoneticPr fontId="3"/>
  </si>
  <si>
    <t>物品製造等</t>
    <rPh sb="0" eb="2">
      <t>ブッピン</t>
    </rPh>
    <rPh sb="2" eb="4">
      <t>セイゾウ</t>
    </rPh>
    <rPh sb="4" eb="5">
      <t>トウ</t>
    </rPh>
    <phoneticPr fontId="3"/>
  </si>
  <si>
    <t>維持作業</t>
    <rPh sb="0" eb="2">
      <t>イジ</t>
    </rPh>
    <rPh sb="2" eb="4">
      <t>サギョウ</t>
    </rPh>
    <phoneticPr fontId="3"/>
  </si>
  <si>
    <t>製造</t>
    <rPh sb="0" eb="2">
      <t>セイゾウ</t>
    </rPh>
    <phoneticPr fontId="3"/>
  </si>
  <si>
    <t>販売</t>
    <rPh sb="0" eb="2">
      <t>ハンバイ</t>
    </rPh>
    <phoneticPr fontId="3"/>
  </si>
  <si>
    <t>借上げ・役務</t>
    <rPh sb="0" eb="2">
      <t>カリア</t>
    </rPh>
    <rPh sb="4" eb="6">
      <t>エキム</t>
    </rPh>
    <phoneticPr fontId="3"/>
  </si>
  <si>
    <t>買受</t>
    <rPh sb="0" eb="2">
      <t>カイウケ</t>
    </rPh>
    <phoneticPr fontId="3"/>
  </si>
  <si>
    <t>登録業種数</t>
    <rPh sb="0" eb="2">
      <t>トウロク</t>
    </rPh>
    <rPh sb="2" eb="4">
      <t>ギョウシュ</t>
    </rPh>
    <rPh sb="4" eb="5">
      <t>スウ</t>
    </rPh>
    <phoneticPr fontId="3"/>
  </si>
  <si>
    <t>　所属・役職</t>
    <rPh sb="1" eb="3">
      <t>ショゾク</t>
    </rPh>
    <rPh sb="4" eb="6">
      <t>ヤクショク</t>
    </rPh>
    <phoneticPr fontId="3"/>
  </si>
  <si>
    <t>商号又は名称（ﾌﾘｶﾞﾅ）</t>
    <rPh sb="0" eb="2">
      <t>ショウゴウ</t>
    </rPh>
    <rPh sb="2" eb="3">
      <t>マタ</t>
    </rPh>
    <rPh sb="4" eb="6">
      <t>メイショウ</t>
    </rPh>
    <phoneticPr fontId="3"/>
  </si>
  <si>
    <t>登 録 業 種（以下に記載の業種が登録されている業種です）</t>
    <rPh sb="0" eb="1">
      <t>ノボル</t>
    </rPh>
    <rPh sb="2" eb="3">
      <t>ロク</t>
    </rPh>
    <rPh sb="4" eb="5">
      <t>ギョウ</t>
    </rPh>
    <rPh sb="6" eb="7">
      <t>タネ</t>
    </rPh>
    <rPh sb="8" eb="10">
      <t>イカ</t>
    </rPh>
    <rPh sb="11" eb="13">
      <t>キサイ</t>
    </rPh>
    <rPh sb="14" eb="16">
      <t>ギョウシュ</t>
    </rPh>
    <rPh sb="17" eb="19">
      <t>トウロク</t>
    </rPh>
    <rPh sb="24" eb="26">
      <t>ギョウシュ</t>
    </rPh>
    <phoneticPr fontId="3"/>
  </si>
  <si>
    <t>必須</t>
    <phoneticPr fontId="3"/>
  </si>
  <si>
    <t>産廃処分等を請負う場合は産業廃棄物処分業許可等</t>
    <rPh sb="0" eb="2">
      <t>サンパイ</t>
    </rPh>
    <rPh sb="2" eb="4">
      <t>ショブン</t>
    </rPh>
    <rPh sb="4" eb="5">
      <t>トウ</t>
    </rPh>
    <rPh sb="6" eb="8">
      <t>ウケオ</t>
    </rPh>
    <rPh sb="9" eb="11">
      <t>バアイ</t>
    </rPh>
    <rPh sb="12" eb="14">
      <t>サンギョウ</t>
    </rPh>
    <rPh sb="14" eb="17">
      <t>ハイキブツ</t>
    </rPh>
    <rPh sb="17" eb="20">
      <t>ショブンギョウ</t>
    </rPh>
    <rPh sb="20" eb="22">
      <t>キョカ</t>
    </rPh>
    <rPh sb="22" eb="23">
      <t>トウ</t>
    </rPh>
    <phoneticPr fontId="3"/>
  </si>
  <si>
    <t>から</t>
    <phoneticPr fontId="3"/>
  </si>
  <si>
    <t>取扱い品目１</t>
    <rPh sb="0" eb="2">
      <t>トリアツカ</t>
    </rPh>
    <rPh sb="3" eb="5">
      <t>ヒンモク</t>
    </rPh>
    <phoneticPr fontId="3"/>
  </si>
  <si>
    <t>取扱い品目２</t>
    <rPh sb="0" eb="2">
      <t>トリアツカ</t>
    </rPh>
    <rPh sb="3" eb="5">
      <t>ヒンモク</t>
    </rPh>
    <phoneticPr fontId="3"/>
  </si>
  <si>
    <t>必要な登録・許可等</t>
    <rPh sb="0" eb="2">
      <t>ヒツヨウ</t>
    </rPh>
    <rPh sb="3" eb="5">
      <t>トウロク</t>
    </rPh>
    <rPh sb="6" eb="8">
      <t>キョカ</t>
    </rPh>
    <rPh sb="8" eb="9">
      <t>トウ</t>
    </rPh>
    <phoneticPr fontId="3"/>
  </si>
  <si>
    <t>経審必須業種
・</t>
    <rPh sb="0" eb="2">
      <t>ケイシン</t>
    </rPh>
    <rPh sb="2" eb="4">
      <t>ヒッス</t>
    </rPh>
    <rPh sb="4" eb="6">
      <t>ギョウシュ</t>
    </rPh>
    <phoneticPr fontId="3"/>
  </si>
  <si>
    <t>申請日</t>
    <rPh sb="0" eb="3">
      <t>シンセイビ</t>
    </rPh>
    <phoneticPr fontId="3"/>
  </si>
  <si>
    <t>U</t>
    <phoneticPr fontId="3"/>
  </si>
  <si>
    <t>◆初めて登録する方、業者コードが不明な方は、空欄のままにしてください。</t>
    <rPh sb="1" eb="2">
      <t>ハジ</t>
    </rPh>
    <rPh sb="4" eb="6">
      <t>トウロク</t>
    </rPh>
    <rPh sb="8" eb="9">
      <t>カタ</t>
    </rPh>
    <rPh sb="10" eb="12">
      <t>ギョウシャ</t>
    </rPh>
    <rPh sb="16" eb="18">
      <t>フメイ</t>
    </rPh>
    <rPh sb="19" eb="20">
      <t>カタ</t>
    </rPh>
    <rPh sb="22" eb="24">
      <t>クウラン</t>
    </rPh>
    <phoneticPr fontId="3"/>
  </si>
  <si>
    <t>◆「株式会社」等の法人の種類については、略さず入力してください。</t>
    <rPh sb="2" eb="6">
      <t>カブシキカイシャ</t>
    </rPh>
    <rPh sb="7" eb="8">
      <t>トウ</t>
    </rPh>
    <rPh sb="9" eb="11">
      <t>ホウジン</t>
    </rPh>
    <rPh sb="12" eb="14">
      <t>シュルイ</t>
    </rPh>
    <rPh sb="20" eb="21">
      <t>リャク</t>
    </rPh>
    <rPh sb="23" eb="25">
      <t>ニュウリョク</t>
    </rPh>
    <phoneticPr fontId="3"/>
  </si>
  <si>
    <t>◆行政書士事務所等が代理申請する場合であっても、申請者における担当者の情報を入力</t>
    <rPh sb="1" eb="5">
      <t>ギョウセイショシ</t>
    </rPh>
    <rPh sb="5" eb="8">
      <t>ジムショ</t>
    </rPh>
    <rPh sb="8" eb="9">
      <t>トウ</t>
    </rPh>
    <rPh sb="10" eb="12">
      <t>ダイリ</t>
    </rPh>
    <rPh sb="12" eb="14">
      <t>シンセイ</t>
    </rPh>
    <rPh sb="16" eb="18">
      <t>バアイ</t>
    </rPh>
    <rPh sb="24" eb="27">
      <t>シンセイシャ</t>
    </rPh>
    <rPh sb="31" eb="34">
      <t>タントウシャ</t>
    </rPh>
    <rPh sb="35" eb="37">
      <t>ジョウホウ</t>
    </rPh>
    <rPh sb="38" eb="40">
      <t>ニュウリョク</t>
    </rPh>
    <phoneticPr fontId="3"/>
  </si>
  <si>
    <t>　してください。</t>
    <phoneticPr fontId="3"/>
  </si>
  <si>
    <t>◆本社が遠隔地にある場合等で、資格の有効期間内における見積・契約締結等の権限を</t>
    <rPh sb="1" eb="3">
      <t>ホンシャ</t>
    </rPh>
    <rPh sb="4" eb="7">
      <t>エンカクチ</t>
    </rPh>
    <rPh sb="10" eb="12">
      <t>バアイ</t>
    </rPh>
    <rPh sb="12" eb="13">
      <t>ナド</t>
    </rPh>
    <rPh sb="15" eb="17">
      <t>シカク</t>
    </rPh>
    <rPh sb="18" eb="23">
      <t>ユウコウキカンナイ</t>
    </rPh>
    <rPh sb="27" eb="29">
      <t>ミツモリ</t>
    </rPh>
    <rPh sb="30" eb="32">
      <t>ケイヤク</t>
    </rPh>
    <rPh sb="32" eb="34">
      <t>テイケツ</t>
    </rPh>
    <rPh sb="34" eb="35">
      <t>トウ</t>
    </rPh>
    <rPh sb="36" eb="38">
      <t>ケンゲン</t>
    </rPh>
    <phoneticPr fontId="3"/>
  </si>
  <si>
    <t>◆創業から申請日までの営業年数（1年未満切り捨て）を入力してください。</t>
    <rPh sb="1" eb="3">
      <t>ソウギョウ</t>
    </rPh>
    <rPh sb="5" eb="8">
      <t>シンセイビ</t>
    </rPh>
    <rPh sb="11" eb="15">
      <t>エイギョウネンスウ</t>
    </rPh>
    <rPh sb="17" eb="18">
      <t>ネン</t>
    </rPh>
    <rPh sb="18" eb="20">
      <t>ミマン</t>
    </rPh>
    <rPh sb="20" eb="21">
      <t>キ</t>
    </rPh>
    <rPh sb="22" eb="23">
      <t>ス</t>
    </rPh>
    <rPh sb="26" eb="28">
      <t>ニュウリョク</t>
    </rPh>
    <phoneticPr fontId="3"/>
  </si>
  <si>
    <t>◆申請日時点の常勤役職員数を入力してください。</t>
    <rPh sb="1" eb="6">
      <t>シンセイビジテン</t>
    </rPh>
    <rPh sb="7" eb="9">
      <t>ジョウキン</t>
    </rPh>
    <rPh sb="9" eb="13">
      <t>ヤクショクインスウ</t>
    </rPh>
    <rPh sb="14" eb="16">
      <t>ニュウリョク</t>
    </rPh>
    <phoneticPr fontId="3"/>
  </si>
  <si>
    <t>①</t>
  </si>
  <si>
    <t>②</t>
  </si>
  <si>
    <t>③</t>
  </si>
  <si>
    <r>
      <t>適格請求書発行事業者登録番号</t>
    </r>
    <r>
      <rPr>
        <sz val="9"/>
        <color theme="1"/>
        <rFont val="游ゴシック"/>
        <family val="3"/>
        <charset val="128"/>
        <scheme val="minor"/>
      </rPr>
      <t>（インボイス登録番号）</t>
    </r>
    <rPh sb="0" eb="5">
      <t>テキカクセイキュウショ</t>
    </rPh>
    <rPh sb="5" eb="10">
      <t>ハッコウジギョウシャ</t>
    </rPh>
    <rPh sb="10" eb="14">
      <t>トウロクバンゴウ</t>
    </rPh>
    <phoneticPr fontId="3"/>
  </si>
  <si>
    <t>（4桁）</t>
    <rPh sb="2" eb="3">
      <t>ケタ</t>
    </rPh>
    <phoneticPr fontId="3"/>
  </si>
  <si>
    <t>（13桁）</t>
    <rPh sb="3" eb="4">
      <t>ケタ</t>
    </rPh>
    <phoneticPr fontId="3"/>
  </si>
  <si>
    <t>（6桁）</t>
    <rPh sb="2" eb="3">
      <t>ケタ</t>
    </rPh>
    <phoneticPr fontId="3"/>
  </si>
  <si>
    <t xml:space="preserve"> 申請者が工事専門の場合は「11通信設備工事」に、メーカーの
場合は「12通信機器製造・設置・調整工事」に登録してください。</t>
    <rPh sb="1" eb="4">
      <t>シンセイシャ</t>
    </rPh>
    <rPh sb="5" eb="7">
      <t>コウジ</t>
    </rPh>
    <rPh sb="7" eb="9">
      <t>センモン</t>
    </rPh>
    <rPh sb="10" eb="12">
      <t>バアイ</t>
    </rPh>
    <rPh sb="16" eb="18">
      <t>ツウシン</t>
    </rPh>
    <rPh sb="18" eb="20">
      <t>セツビ</t>
    </rPh>
    <rPh sb="20" eb="22">
      <t>コウジ</t>
    </rPh>
    <rPh sb="31" eb="33">
      <t>バアイ</t>
    </rPh>
    <rPh sb="37" eb="41">
      <t>ツウシンキキ</t>
    </rPh>
    <rPh sb="41" eb="43">
      <t>セイゾウ</t>
    </rPh>
    <rPh sb="44" eb="46">
      <t>セッチ</t>
    </rPh>
    <rPh sb="47" eb="51">
      <t>チョウセイコウジ</t>
    </rPh>
    <rPh sb="53" eb="55">
      <t>トウロク</t>
    </rPh>
    <phoneticPr fontId="3"/>
  </si>
  <si>
    <t>企業ID</t>
    <rPh sb="0" eb="2">
      <t>キギョウ</t>
    </rPh>
    <phoneticPr fontId="3"/>
  </si>
  <si>
    <t>利用者ID</t>
    <rPh sb="0" eb="3">
      <t>リヨウシャ</t>
    </rPh>
    <phoneticPr fontId="3"/>
  </si>
  <si>
    <t>（5桁）</t>
    <rPh sb="2" eb="3">
      <t>ケタ</t>
    </rPh>
    <phoneticPr fontId="3"/>
  </si>
  <si>
    <t>C</t>
    <phoneticPr fontId="3"/>
  </si>
  <si>
    <t>電子契約サービス「CECTRUST-Light」</t>
    <rPh sb="0" eb="2">
      <t>デンシ</t>
    </rPh>
    <rPh sb="2" eb="4">
      <t>ケイヤク</t>
    </rPh>
    <phoneticPr fontId="3"/>
  </si>
  <si>
    <t>連絡者リスト届出書</t>
    <rPh sb="0" eb="3">
      <t>レンラクシャ</t>
    </rPh>
    <rPh sb="6" eb="9">
      <t>トドケデショ</t>
    </rPh>
    <phoneticPr fontId="3"/>
  </si>
  <si>
    <t>損益計算書の売上高（会計処理が税込みの場合は消費税を除いた額）を千円単位（千円未満切り捨て）
で入力してください。</t>
    <rPh sb="0" eb="5">
      <t>ソンエキケイサンショ</t>
    </rPh>
    <rPh sb="6" eb="9">
      <t>ウリアゲダカ</t>
    </rPh>
    <rPh sb="10" eb="14">
      <t>カイケイショリ</t>
    </rPh>
    <rPh sb="15" eb="17">
      <t>ゼイコ</t>
    </rPh>
    <rPh sb="19" eb="21">
      <t>バアイ</t>
    </rPh>
    <rPh sb="22" eb="25">
      <t>ショウヒゼイ</t>
    </rPh>
    <rPh sb="26" eb="27">
      <t>ノゾ</t>
    </rPh>
    <rPh sb="29" eb="30">
      <t>ガク</t>
    </rPh>
    <rPh sb="32" eb="34">
      <t>センエン</t>
    </rPh>
    <rPh sb="34" eb="36">
      <t>タンイ</t>
    </rPh>
    <rPh sb="37" eb="39">
      <t>センエン</t>
    </rPh>
    <rPh sb="39" eb="41">
      <t>ミマン</t>
    </rPh>
    <rPh sb="41" eb="42">
      <t>キ</t>
    </rPh>
    <rPh sb="43" eb="44">
      <t>ス</t>
    </rPh>
    <rPh sb="48" eb="50">
      <t>ニュウリョク</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</si>
  <si>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</si>
  <si>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</si>
  <si>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</si>
  <si>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</si>
  <si>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</si>
  <si>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</si>
  <si>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</si>
  <si>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</si>
  <si>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</si>
  <si>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◆登録業種に関する弊社調達情報をメールにて提供します。「調達情報メール配信サービス</t>
    <rPh sb="1" eb="5">
      <t>トウロクギョウシュ</t>
    </rPh>
    <rPh sb="6" eb="7">
      <t>カン</t>
    </rPh>
    <rPh sb="9" eb="11">
      <t>ヘイシャ</t>
    </rPh>
    <rPh sb="11" eb="15">
      <t>チョウタツジョウホウ</t>
    </rPh>
    <rPh sb="21" eb="23">
      <t>テイキョウ</t>
    </rPh>
    <rPh sb="28" eb="30">
      <t>チョウタツ</t>
    </rPh>
    <rPh sb="30" eb="32">
      <t>ジョウホウ</t>
    </rPh>
    <rPh sb="35" eb="37">
      <t>ハイシン</t>
    </rPh>
    <phoneticPr fontId="3"/>
  </si>
  <si>
    <r>
      <t xml:space="preserve">◆ </t>
    </r>
    <r>
      <rPr>
        <b/>
        <sz val="10"/>
        <color rgb="FFFF0000"/>
        <rFont val="游ゴシック"/>
        <family val="3"/>
        <charset val="128"/>
        <scheme val="minor"/>
      </rPr>
      <t>※インボイス登録番号がない場合、履歴事項全部証明書(PDF)の提出が必要です。</t>
    </r>
    <rPh sb="8" eb="12">
      <t>トウロクバンゴウ</t>
    </rPh>
    <rPh sb="15" eb="17">
      <t>バアイ</t>
    </rPh>
    <rPh sb="18" eb="22">
      <t>リレキジコウ</t>
    </rPh>
    <rPh sb="22" eb="24">
      <t>ゼンブ</t>
    </rPh>
    <rPh sb="24" eb="27">
      <t>ショウメイショ</t>
    </rPh>
    <rPh sb="33" eb="35">
      <t>テイシュツ</t>
    </rPh>
    <rPh sb="36" eb="38">
      <t>ヒツヨウ</t>
    </rPh>
    <phoneticPr fontId="3"/>
  </si>
  <si>
    <t>　〈例〉委任者：代表取締役社長(大阪本社)、代理人(受任者)：千葉支店長</t>
    <rPh sb="2" eb="3">
      <t>レイ</t>
    </rPh>
    <rPh sb="4" eb="7">
      <t>イニンシャ</t>
    </rPh>
    <rPh sb="8" eb="10">
      <t>ダイヒョウ</t>
    </rPh>
    <rPh sb="10" eb="13">
      <t>トリシマリヤク</t>
    </rPh>
    <rPh sb="13" eb="15">
      <t>シャチョウ</t>
    </rPh>
    <rPh sb="16" eb="18">
      <t>オオサカ</t>
    </rPh>
    <rPh sb="18" eb="20">
      <t>ホンシャ</t>
    </rPh>
    <rPh sb="22" eb="25">
      <t>ダイリニン</t>
    </rPh>
    <rPh sb="26" eb="29">
      <t>ジュニンシャ</t>
    </rPh>
    <rPh sb="31" eb="33">
      <t>チバ</t>
    </rPh>
    <rPh sb="33" eb="36">
      <t>シテンチョウ</t>
    </rPh>
    <phoneticPr fontId="3"/>
  </si>
  <si>
    <t>直前２年度の実績高
（税抜き、単位千円）</t>
    <rPh sb="0" eb="2">
      <t>チョクゼン</t>
    </rPh>
    <rPh sb="3" eb="5">
      <t>ネンド</t>
    </rPh>
    <rPh sb="6" eb="9">
      <t>ジッセキダカ</t>
    </rPh>
    <rPh sb="11" eb="13">
      <t>ゼイヌ</t>
    </rPh>
    <rPh sb="15" eb="17">
      <t>タンイ</t>
    </rPh>
    <rPh sb="17" eb="19">
      <t>センエン</t>
    </rPh>
    <phoneticPr fontId="3"/>
  </si>
  <si>
    <t>◆建設工事の業種に申請する場合は入力してください。</t>
    <rPh sb="1" eb="3">
      <t>ケンセツ</t>
    </rPh>
    <rPh sb="3" eb="5">
      <t>コウジ</t>
    </rPh>
    <rPh sb="6" eb="8">
      <t>ギョウシュ</t>
    </rPh>
    <rPh sb="9" eb="11">
      <t>シンセイ</t>
    </rPh>
    <rPh sb="13" eb="15">
      <t>バアイ</t>
    </rPh>
    <phoneticPr fontId="3"/>
  </si>
  <si>
    <t>◆測量等の業種に申請する場合は入力してください。</t>
    <rPh sb="1" eb="4">
      <t>ソクリョウトウ</t>
    </rPh>
    <rPh sb="5" eb="7">
      <t>ギョウシュ</t>
    </rPh>
    <rPh sb="8" eb="10">
      <t>シンセイ</t>
    </rPh>
    <rPh sb="12" eb="14">
      <t>バアイ</t>
    </rPh>
    <phoneticPr fontId="3"/>
  </si>
  <si>
    <t>　企業ID･利用者IDの入力がある場合、添付書類のうち印鑑証明書(PDF)の提出を省略できます。</t>
    <rPh sb="1" eb="3">
      <t>キギョウ</t>
    </rPh>
    <rPh sb="20" eb="22">
      <t>テンプ</t>
    </rPh>
    <rPh sb="22" eb="24">
      <t>ショルイ</t>
    </rPh>
    <rPh sb="41" eb="43">
      <t>ショウリャク</t>
    </rPh>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</si>
  <si>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</si>
  <si>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</si>
  <si>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</si>
  <si>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</si>
  <si>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</si>
  <si>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</si>
  <si>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</si>
  <si>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</si>
  <si>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</si>
  <si>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</si>
  <si>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</si>
  <si>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</si>
  <si>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</si>
  <si>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</si>
  <si>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</si>
  <si>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</si>
  <si>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ホームページURL</t>
    <phoneticPr fontId="3"/>
  </si>
  <si>
    <t>◆ホームページをお持ちの場合はURLを入力してください。</t>
    <rPh sb="9" eb="10">
      <t>モ</t>
    </rPh>
    <rPh sb="12" eb="14">
      <t>バアイ</t>
    </rPh>
    <rPh sb="19" eb="21">
      <t>ニュウリョク</t>
    </rPh>
    <phoneticPr fontId="3"/>
  </si>
  <si>
    <t>売上高全体を超えない額としてください。</t>
    <rPh sb="0" eb="3">
      <t>ウリアゲダカ</t>
    </rPh>
    <rPh sb="3" eb="5">
      <t>ゼンタイ</t>
    </rPh>
    <rPh sb="6" eb="7">
      <t>コ</t>
    </rPh>
    <rPh sb="10" eb="11">
      <t>ガク</t>
    </rPh>
    <phoneticPr fontId="3"/>
  </si>
  <si>
    <t>印鑑証明書</t>
    <rPh sb="0" eb="5">
      <t>インカンショウメイショ</t>
    </rPh>
    <phoneticPr fontId="3"/>
  </si>
  <si>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3"/>
  </si>
  <si>
    <t>送信前チェックシート</t>
    <rPh sb="0" eb="3">
      <t>ソウシンマエ</t>
    </rPh>
    <phoneticPr fontId="3"/>
  </si>
  <si>
    <t>納税証明書その３の３</t>
    <rPh sb="0" eb="5">
      <t>ノウゼイショウメイショ</t>
    </rPh>
    <phoneticPr fontId="3"/>
  </si>
  <si>
    <t>申請書（Excelファイル）</t>
    <rPh sb="0" eb="3">
      <t>シンセイショ</t>
    </rPh>
    <phoneticPr fontId="3"/>
  </si>
  <si>
    <t>申請書（業種情報）</t>
    <rPh sb="0" eb="3">
      <t>シンセイショ</t>
    </rPh>
    <rPh sb="4" eb="8">
      <t>ギョウシュジョウホウ</t>
    </rPh>
    <phoneticPr fontId="3"/>
  </si>
  <si>
    <t>申請書（会社情報）</t>
    <rPh sb="0" eb="3">
      <t>シンセイショ</t>
    </rPh>
    <rPh sb="4" eb="8">
      <t>カイシャジョウホウ</t>
    </rPh>
    <phoneticPr fontId="3"/>
  </si>
  <si>
    <t>添付書類（PDFファイル）※紙媒体の書類はPDFに変換していただきます。</t>
    <rPh sb="0" eb="2">
      <t>テンプ</t>
    </rPh>
    <rPh sb="2" eb="4">
      <t>ショルイ</t>
    </rPh>
    <rPh sb="14" eb="17">
      <t>カミバイタイ</t>
    </rPh>
    <rPh sb="18" eb="20">
      <t>ショルイ</t>
    </rPh>
    <rPh sb="25" eb="27">
      <t>ヘンカン</t>
    </rPh>
    <phoneticPr fontId="3"/>
  </si>
  <si>
    <t>履歴事項全部証明書</t>
    <rPh sb="0" eb="4">
      <t>リレキジコウ</t>
    </rPh>
    <rPh sb="4" eb="6">
      <t>ゼンブ</t>
    </rPh>
    <rPh sb="6" eb="9">
      <t>ショウメイショ</t>
    </rPh>
    <phoneticPr fontId="3"/>
  </si>
  <si>
    <t>※申請書（会社情報）にインボイス登録番号の入力がある場合は提出不要です。</t>
    <rPh sb="1" eb="4">
      <t>シンセイショ</t>
    </rPh>
    <rPh sb="5" eb="7">
      <t>カイシャ</t>
    </rPh>
    <rPh sb="7" eb="9">
      <t>ジョウホウ</t>
    </rPh>
    <rPh sb="16" eb="20">
      <t>トウロクバンゴウ</t>
    </rPh>
    <rPh sb="21" eb="23">
      <t>ニュウリョク</t>
    </rPh>
    <rPh sb="26" eb="28">
      <t>バアイ</t>
    </rPh>
    <rPh sb="29" eb="31">
      <t>テイシュツ</t>
    </rPh>
    <rPh sb="31" eb="33">
      <t>フヨウ</t>
    </rPh>
    <phoneticPr fontId="3"/>
  </si>
  <si>
    <t>入力漏れ（赤く塗りつぶされたセル）はありませんか。</t>
    <rPh sb="5" eb="6">
      <t>アカ</t>
    </rPh>
    <rPh sb="7" eb="8">
      <t>ヌ</t>
    </rPh>
    <phoneticPr fontId="3"/>
  </si>
  <si>
    <t>必須項目に入力漏れはありませんか。</t>
    <phoneticPr fontId="3"/>
  </si>
  <si>
    <t>財務諸表</t>
    <rPh sb="0" eb="4">
      <t>ザイムショヒョウ</t>
    </rPh>
    <phoneticPr fontId="3"/>
  </si>
  <si>
    <t>申請日から３ヶ月以内に発行されたものですか。</t>
    <phoneticPr fontId="3"/>
  </si>
  <si>
    <t>測量</t>
  </si>
  <si>
    <t>測量業者登録</t>
  </si>
  <si>
    <t>建設コンサルタント登録</t>
  </si>
  <si>
    <t>一級建築士事務所登録</t>
  </si>
  <si>
    <t>補償コンサルタント登録</t>
  </si>
  <si>
    <t>地質調査業者登録</t>
  </si>
  <si>
    <t>計量証明事業登録等</t>
  </si>
  <si>
    <t>警備業（認定証）</t>
  </si>
  <si>
    <t>※産業廃棄物処理等を請負う場合のみ</t>
  </si>
  <si>
    <t>産業廃棄物処分業許可等</t>
  </si>
  <si>
    <t>古物商又は産業廃棄物処分業許可等</t>
  </si>
  <si>
    <t>以下は登録しようとする業種に応じて必要となる登録・許可等です。※紙媒体の書類はPDFに変換していただきます。</t>
    <rPh sb="0" eb="2">
      <t>イカ</t>
    </rPh>
    <rPh sb="3" eb="5">
      <t>トウロク</t>
    </rPh>
    <rPh sb="11" eb="13">
      <t>ギョウシュ</t>
    </rPh>
    <rPh sb="14" eb="15">
      <t>オウ</t>
    </rPh>
    <rPh sb="17" eb="19">
      <t>ヒツヨウ</t>
    </rPh>
    <rPh sb="22" eb="24">
      <t>トウロク</t>
    </rPh>
    <rPh sb="25" eb="27">
      <t>キョカ</t>
    </rPh>
    <rPh sb="27" eb="28">
      <t>トウ</t>
    </rPh>
    <phoneticPr fontId="3"/>
  </si>
  <si>
    <t>その他役務
※産業廃棄物処理等を請負う場合のみ</t>
    <phoneticPr fontId="3"/>
  </si>
  <si>
    <t>電子納税証明書（PDF版）を添付する場合はオリジナルデータを添付してください。</t>
    <rPh sb="0" eb="2">
      <t>デンシ</t>
    </rPh>
    <rPh sb="2" eb="7">
      <t>ノウゼイショウメイショ</t>
    </rPh>
    <rPh sb="11" eb="12">
      <t>バン</t>
    </rPh>
    <rPh sb="14" eb="16">
      <t>テンプ</t>
    </rPh>
    <rPh sb="18" eb="20">
      <t>バアイ</t>
    </rPh>
    <rPh sb="30" eb="32">
      <t>テンプ</t>
    </rPh>
    <phoneticPr fontId="3"/>
  </si>
  <si>
    <t>添付ファイルの容量</t>
    <rPh sb="0" eb="2">
      <t>テンプ</t>
    </rPh>
    <rPh sb="7" eb="9">
      <t>ヨウリョウ</t>
    </rPh>
    <phoneticPr fontId="3"/>
  </si>
  <si>
    <t>消費税の会計処理（税抜方式・税込方式）について選択してください。</t>
    <rPh sb="0" eb="3">
      <t>ショウヒゼイ</t>
    </rPh>
    <rPh sb="4" eb="8">
      <t>カイケイショリ</t>
    </rPh>
    <rPh sb="9" eb="11">
      <t>ゼイヌ</t>
    </rPh>
    <rPh sb="11" eb="13">
      <t>ホウシキ</t>
    </rPh>
    <rPh sb="14" eb="16">
      <t>ゼイコ</t>
    </rPh>
    <rPh sb="16" eb="18">
      <t>ホウシキ</t>
    </rPh>
    <rPh sb="23" eb="25">
      <t>センタク</t>
    </rPh>
    <phoneticPr fontId="3"/>
  </si>
  <si>
    <t>申請書類送信先アドレス</t>
    <rPh sb="0" eb="4">
      <t>シンセイショルイ</t>
    </rPh>
    <rPh sb="4" eb="7">
      <t>ソウシンサキ</t>
    </rPh>
    <phoneticPr fontId="3"/>
  </si>
  <si>
    <t>申請書類送信先等</t>
    <rPh sb="0" eb="4">
      <t>シンセイショルイ</t>
    </rPh>
    <rPh sb="4" eb="6">
      <t>ソウシン</t>
    </rPh>
    <rPh sb="6" eb="7">
      <t>サキ</t>
    </rPh>
    <rPh sb="7" eb="8">
      <t>トウ</t>
    </rPh>
    <phoneticPr fontId="3"/>
  </si>
  <si>
    <t>※申請書（会社情報）に電子契約サービスの企業ID・利用者IDの入力がある場合は提出不要です。</t>
    <rPh sb="1" eb="4">
      <t>シンセイショ</t>
    </rPh>
    <rPh sb="5" eb="7">
      <t>カイシャ</t>
    </rPh>
    <rPh sb="7" eb="9">
      <t>ジョウホウ</t>
    </rPh>
    <rPh sb="11" eb="13">
      <t>デンシ</t>
    </rPh>
    <rPh sb="13" eb="15">
      <t>ケイヤク</t>
    </rPh>
    <rPh sb="20" eb="22">
      <t>キギョウ</t>
    </rPh>
    <rPh sb="25" eb="28">
      <t>リヨウシャ</t>
    </rPh>
    <rPh sb="31" eb="33">
      <t>ニュウリョク</t>
    </rPh>
    <rPh sb="36" eb="38">
      <t>バアイ</t>
    </rPh>
    <rPh sb="39" eb="41">
      <t>テイシュツ</t>
    </rPh>
    <rPh sb="41" eb="43">
      <t>フヨウ</t>
    </rPh>
    <phoneticPr fontId="3"/>
  </si>
  <si>
    <t>（様式１）</t>
    <rPh sb="1" eb="3">
      <t>ヨウシキ</t>
    </rPh>
    <phoneticPr fontId="3"/>
  </si>
  <si>
    <t>（様式２）</t>
    <rPh sb="1" eb="3">
      <t>ヨウシキ</t>
    </rPh>
    <phoneticPr fontId="3"/>
  </si>
  <si>
    <t>（様式３）</t>
    <rPh sb="1" eb="3">
      <t>ヨウシキ</t>
    </rPh>
    <phoneticPr fontId="3"/>
  </si>
  <si>
    <t>（様式４）</t>
    <rPh sb="1" eb="3">
      <t>ヨウシキ</t>
    </rPh>
    <phoneticPr fontId="3"/>
  </si>
  <si>
    <t>（様式５）</t>
    <rPh sb="1" eb="3">
      <t>ヨウシキ</t>
    </rPh>
    <phoneticPr fontId="3"/>
  </si>
  <si>
    <t>（様式６）</t>
    <rPh sb="1" eb="3">
      <t>ヨウシキ</t>
    </rPh>
    <phoneticPr fontId="3"/>
  </si>
  <si>
    <t>直近の財務諸表ですか。</t>
    <rPh sb="0" eb="2">
      <t>チョッキン</t>
    </rPh>
    <rPh sb="3" eb="7">
      <t>ザイムショヒョウ</t>
    </rPh>
    <phoneticPr fontId="3"/>
  </si>
  <si>
    <t>本社（店）電話番号</t>
    <rPh sb="0" eb="2">
      <t>ホンシャ</t>
    </rPh>
    <rPh sb="3" eb="4">
      <t>テン</t>
    </rPh>
    <rPh sb="5" eb="7">
      <t>デンワ</t>
    </rPh>
    <rPh sb="7" eb="9">
      <t>バンゴウ</t>
    </rPh>
    <phoneticPr fontId="3"/>
  </si>
  <si>
    <t>本社（店）郵便番号</t>
    <rPh sb="0" eb="2">
      <t>ホンシャ</t>
    </rPh>
    <rPh sb="3" eb="4">
      <t>ミセ</t>
    </rPh>
    <rPh sb="5" eb="9">
      <t>ユウビンバンゴウ</t>
    </rPh>
    <phoneticPr fontId="3"/>
  </si>
  <si>
    <t>本社（店）住所</t>
    <rPh sb="0" eb="2">
      <t>ホンシャ</t>
    </rPh>
    <rPh sb="3" eb="4">
      <t>ミセ</t>
    </rPh>
    <rPh sb="5" eb="7">
      <t>ジュウショ</t>
    </rPh>
    <phoneticPr fontId="3"/>
  </si>
  <si>
    <t>総職員数</t>
    <rPh sb="0" eb="1">
      <t>ソウ</t>
    </rPh>
    <rPh sb="1" eb="4">
      <t>ショクインスウヤクショクイン</t>
    </rPh>
    <phoneticPr fontId="3"/>
  </si>
  <si>
    <t>総職員数のうち建設工事職員数</t>
    <rPh sb="0" eb="1">
      <t>ソウ</t>
    </rPh>
    <rPh sb="1" eb="4">
      <t>ショクインスウ</t>
    </rPh>
    <rPh sb="3" eb="5">
      <t>ヤクショクイン</t>
    </rPh>
    <rPh sb="7" eb="9">
      <t>ケンセツ</t>
    </rPh>
    <rPh sb="9" eb="11">
      <t>コウジ</t>
    </rPh>
    <rPh sb="11" eb="13">
      <t>ショクイン</t>
    </rPh>
    <rPh sb="13" eb="14">
      <t>スウ</t>
    </rPh>
    <phoneticPr fontId="3"/>
  </si>
  <si>
    <t>総職員数のうち測量等技術職員数</t>
    <rPh sb="0" eb="1">
      <t>ソウ</t>
    </rPh>
    <rPh sb="1" eb="4">
      <t>ショクインスウ</t>
    </rPh>
    <rPh sb="3" eb="5">
      <t>ヤクショクイン</t>
    </rPh>
    <rPh sb="7" eb="10">
      <t>ソクリョウトウ</t>
    </rPh>
    <rPh sb="10" eb="12">
      <t>ギジュツ</t>
    </rPh>
    <rPh sb="12" eb="15">
      <t>ショクインスウ</t>
    </rPh>
    <phoneticPr fontId="3"/>
  </si>
  <si>
    <t>代表者役職</t>
    <rPh sb="0" eb="3">
      <t>ダイヒョウシャ</t>
    </rPh>
    <rPh sb="3" eb="5">
      <t>ヤクショク</t>
    </rPh>
    <phoneticPr fontId="3"/>
  </si>
  <si>
    <t>受任者所属・役職</t>
    <rPh sb="0" eb="3">
      <t>ジュニンシャ</t>
    </rPh>
    <rPh sb="3" eb="5">
      <t>ショゾク</t>
    </rPh>
    <rPh sb="6" eb="8">
      <t>ヤクショク</t>
    </rPh>
    <phoneticPr fontId="3"/>
  </si>
  <si>
    <t>経審必須業種
総合評定値(P)</t>
    <rPh sb="0" eb="2">
      <t>ケイシン</t>
    </rPh>
    <rPh sb="2" eb="4">
      <t>ヒッス</t>
    </rPh>
    <rPh sb="4" eb="6">
      <t>ギョウシュ</t>
    </rPh>
    <rPh sb="7" eb="9">
      <t>ソウゴウ</t>
    </rPh>
    <rPh sb="9" eb="12">
      <t>ヒョウテイチ</t>
    </rPh>
    <phoneticPr fontId="3"/>
  </si>
  <si>
    <t>登録しようとする全ての業種に連絡者の情報が入力されていますか。</t>
    <phoneticPr fontId="3"/>
  </si>
  <si>
    <t>keiyakusanka@naa.jp</t>
    <phoneticPr fontId="3"/>
  </si>
  <si>
    <t>アドレス</t>
    <phoneticPr fontId="3"/>
  </si>
  <si>
    <t>件名</t>
    <rPh sb="0" eb="2">
      <t>ケンメイ</t>
    </rPh>
    <phoneticPr fontId="3"/>
  </si>
  <si>
    <t>本文宛先</t>
    <rPh sb="0" eb="2">
      <t>ホンブン</t>
    </rPh>
    <rPh sb="2" eb="4">
      <t>アテサキ</t>
    </rPh>
    <phoneticPr fontId="3"/>
  </si>
  <si>
    <t>メールの件名</t>
    <rPh sb="4" eb="6">
      <t>ケンメイ</t>
    </rPh>
    <phoneticPr fontId="3"/>
  </si>
  <si>
    <t>メールの件名は「申請_商号・名称」としてください。（例）申請_株式会社資格建設</t>
    <rPh sb="4" eb="6">
      <t>ケンメイ</t>
    </rPh>
    <rPh sb="8" eb="10">
      <t>シンセイ</t>
    </rPh>
    <rPh sb="11" eb="13">
      <t>ショウゴウ</t>
    </rPh>
    <rPh sb="14" eb="16">
      <t>メイショウ</t>
    </rPh>
    <rPh sb="26" eb="27">
      <t>レイ</t>
    </rPh>
    <rPh sb="28" eb="30">
      <t>シンセイ</t>
    </rPh>
    <rPh sb="31" eb="35">
      <t>カブシキカイシャ</t>
    </rPh>
    <rPh sb="35" eb="37">
      <t>シカク</t>
    </rPh>
    <rPh sb="37" eb="39">
      <t>ケンセツ</t>
    </rPh>
    <phoneticPr fontId="3"/>
  </si>
  <si>
    <t>　代理人（受任者）に委任する場合のみ、受任者情報(17～21)を入力してください。</t>
    <rPh sb="1" eb="4">
      <t>ダイリニン</t>
    </rPh>
    <rPh sb="5" eb="8">
      <t>ジュニンシャ</t>
    </rPh>
    <rPh sb="10" eb="12">
      <t>イニン</t>
    </rPh>
    <rPh sb="14" eb="16">
      <t>バアイ</t>
    </rPh>
    <rPh sb="19" eb="22">
      <t>ジュニンシャ</t>
    </rPh>
    <rPh sb="22" eb="24">
      <t>ジョウホウ</t>
    </rPh>
    <rPh sb="32" eb="34">
      <t>ニュウリョク</t>
    </rPh>
    <phoneticPr fontId="3"/>
  </si>
  <si>
    <r>
      <t>◆</t>
    </r>
    <r>
      <rPr>
        <b/>
        <sz val="10"/>
        <color rgb="FFFF0000"/>
        <rFont val="游ゴシック"/>
        <family val="3"/>
        <charset val="128"/>
        <scheme val="minor"/>
      </rPr>
      <t>見積・契約締結等を代表者名で行う場合、受任者に関する情報(17～21)の入力は不要です。</t>
    </r>
    <rPh sb="1" eb="3">
      <t>ミツモリ</t>
    </rPh>
    <rPh sb="4" eb="8">
      <t>ケイヤクテイケツ</t>
    </rPh>
    <rPh sb="8" eb="9">
      <t>トウ</t>
    </rPh>
    <rPh sb="10" eb="14">
      <t>ダイヒョウシャメイ</t>
    </rPh>
    <rPh sb="15" eb="16">
      <t>オコナ</t>
    </rPh>
    <rPh sb="17" eb="19">
      <t>バアイ</t>
    </rPh>
    <rPh sb="20" eb="23">
      <t>ジュニンシャ</t>
    </rPh>
    <rPh sb="24" eb="25">
      <t>カン</t>
    </rPh>
    <rPh sb="27" eb="29">
      <t>ジョウホウ</t>
    </rPh>
    <rPh sb="37" eb="39">
      <t>ニュウリョク</t>
    </rPh>
    <rPh sb="40" eb="42">
      <t>フヨウ</t>
    </rPh>
    <phoneticPr fontId="3"/>
  </si>
  <si>
    <t>◆受任者情報を入力した場合のみ、年間委任状（様式５）が提出されたものといたします。</t>
    <rPh sb="1" eb="3">
      <t>ジュニン</t>
    </rPh>
    <rPh sb="22" eb="24">
      <t>ヨウシキ</t>
    </rPh>
    <phoneticPr fontId="3"/>
  </si>
  <si>
    <t>◆貸借対照表の純資産合計を千円単位（千円未満切り捨て）で入力してください。</t>
    <rPh sb="1" eb="6">
      <t>タイシャクタイショウヒョウ</t>
    </rPh>
    <rPh sb="7" eb="10">
      <t>ジュンシサン</t>
    </rPh>
    <rPh sb="10" eb="12">
      <t>ゴウケイ</t>
    </rPh>
    <rPh sb="13" eb="17">
      <t>センエンタンイ</t>
    </rPh>
    <rPh sb="18" eb="20">
      <t>センエン</t>
    </rPh>
    <rPh sb="20" eb="22">
      <t>ミマン</t>
    </rPh>
    <rPh sb="22" eb="23">
      <t>キ</t>
    </rPh>
    <rPh sb="24" eb="25">
      <t>ス</t>
    </rPh>
    <rPh sb="28" eb="30">
      <t>ニュウリョク</t>
    </rPh>
    <phoneticPr fontId="3"/>
  </si>
  <si>
    <t>◆貸借対照表の流動資産を千円単位（千円未満切り捨て）で入力してください。</t>
    <rPh sb="1" eb="6">
      <t>タイシャクタイショウヒョウ</t>
    </rPh>
    <rPh sb="7" eb="11">
      <t>リュウドウシサン</t>
    </rPh>
    <rPh sb="12" eb="16">
      <t>センエンタンイ</t>
    </rPh>
    <rPh sb="17" eb="19">
      <t>センエン</t>
    </rPh>
    <rPh sb="19" eb="21">
      <t>ミマン</t>
    </rPh>
    <rPh sb="21" eb="22">
      <t>キ</t>
    </rPh>
    <rPh sb="23" eb="24">
      <t>ス</t>
    </rPh>
    <rPh sb="27" eb="29">
      <t>ニュウリョク</t>
    </rPh>
    <phoneticPr fontId="3"/>
  </si>
  <si>
    <t>◆貸借対照表の流動負債を千円単位（千円未満切り捨て）で入力してください。</t>
    <rPh sb="1" eb="6">
      <t>タイシャクタイショウヒョウ</t>
    </rPh>
    <rPh sb="7" eb="11">
      <t>リュウドウフサイ</t>
    </rPh>
    <rPh sb="12" eb="16">
      <t>センエンタンイ</t>
    </rPh>
    <rPh sb="17" eb="19">
      <t>センエン</t>
    </rPh>
    <rPh sb="19" eb="21">
      <t>ミマン</t>
    </rPh>
    <rPh sb="21" eb="22">
      <t>キ</t>
    </rPh>
    <rPh sb="23" eb="24">
      <t>ス</t>
    </rPh>
    <rPh sb="27" eb="29">
      <t>ニュウリョク</t>
    </rPh>
    <phoneticPr fontId="3"/>
  </si>
  <si>
    <t>◆貸借対照表の有形固定資産のうち、機械装置、車両運搬具、構築物、工具･器具･備品、リース</t>
    <rPh sb="1" eb="6">
      <t>タイシャクタイショウヒョウ</t>
    </rPh>
    <rPh sb="7" eb="9">
      <t>ユウケイ</t>
    </rPh>
    <rPh sb="9" eb="11">
      <t>コテイ</t>
    </rPh>
    <rPh sb="11" eb="13">
      <t>シサン</t>
    </rPh>
    <rPh sb="17" eb="21">
      <t>キカイソウチ</t>
    </rPh>
    <rPh sb="22" eb="24">
      <t>シャリョウ</t>
    </rPh>
    <rPh sb="24" eb="27">
      <t>ウンパング</t>
    </rPh>
    <rPh sb="28" eb="31">
      <t>コウチクブツ</t>
    </rPh>
    <rPh sb="32" eb="34">
      <t>コウグ</t>
    </rPh>
    <rPh sb="35" eb="37">
      <t>キグ</t>
    </rPh>
    <rPh sb="38" eb="40">
      <t>ビヒン</t>
    </rPh>
    <phoneticPr fontId="3"/>
  </si>
  <si>
    <t>　資産、建設仮勘定の減価償却後の合計額を千円単位（千円未満切り捨て）で入力してください。</t>
    <rPh sb="4" eb="6">
      <t>ケンセツ</t>
    </rPh>
    <rPh sb="6" eb="9">
      <t>カリカンジョウ</t>
    </rPh>
    <rPh sb="10" eb="15">
      <t>ゲンカショウキャクゴ</t>
    </rPh>
    <rPh sb="16" eb="19">
      <t>ゴウケイガク</t>
    </rPh>
    <phoneticPr fontId="3"/>
  </si>
  <si>
    <t>審査使用欄</t>
    <rPh sb="0" eb="2">
      <t>シンサ</t>
    </rPh>
    <rPh sb="2" eb="5">
      <t>シヨウラン</t>
    </rPh>
    <phoneticPr fontId="3"/>
  </si>
  <si>
    <t>受付番号</t>
    <rPh sb="0" eb="4">
      <t>ウケツケバンゴウ</t>
    </rPh>
    <phoneticPr fontId="3"/>
  </si>
  <si>
    <t>申請者の規模</t>
    <rPh sb="0" eb="3">
      <t>シンセイシャ</t>
    </rPh>
    <rPh sb="4" eb="6">
      <t>キボ</t>
    </rPh>
    <phoneticPr fontId="3"/>
  </si>
  <si>
    <t>31</t>
    <phoneticPr fontId="3"/>
  </si>
  <si>
    <t>特記事項</t>
    <rPh sb="0" eb="4">
      <t>トッキジコウ</t>
    </rPh>
    <phoneticPr fontId="3"/>
  </si>
  <si>
    <t>申請担当者氏名</t>
    <rPh sb="0" eb="5">
      <t>シンセイタントウシャ</t>
    </rPh>
    <rPh sb="5" eb="7">
      <t>シメイ</t>
    </rPh>
    <phoneticPr fontId="3"/>
  </si>
  <si>
    <t>成田国際空港株式会社%0a財務部門%0a調達部調達管理グループ 御中</t>
    <rPh sb="0" eb="2">
      <t>ナリタ</t>
    </rPh>
    <rPh sb="2" eb="4">
      <t>コクサイ</t>
    </rPh>
    <rPh sb="4" eb="6">
      <t>クウコウ</t>
    </rPh>
    <rPh sb="6" eb="10">
      <t>カブシキカイシャ</t>
    </rPh>
    <rPh sb="13" eb="17">
      <t>ザイムブモン</t>
    </rPh>
    <rPh sb="20" eb="23">
      <t>チョウタツブ</t>
    </rPh>
    <rPh sb="23" eb="27">
      <t>チョウタツカンリ</t>
    </rPh>
    <rPh sb="32" eb="34">
      <t>オンチュウ</t>
    </rPh>
    <phoneticPr fontId="3"/>
  </si>
  <si>
    <t>　利用規約(マニュアルP19～)」に同意の上、アドレスを1つ以上3つまでご登録ください。</t>
    <rPh sb="1" eb="5">
      <t>リヨウキヤク</t>
    </rPh>
    <rPh sb="18" eb="20">
      <t>ドウイ</t>
    </rPh>
    <rPh sb="21" eb="22">
      <t>ウエ</t>
    </rPh>
    <rPh sb="30" eb="32">
      <t>イジョウ</t>
    </rPh>
    <rPh sb="37" eb="39">
      <t>トウロク</t>
    </rPh>
    <phoneticPr fontId="3"/>
  </si>
  <si>
    <r>
      <t>◆地番は略さず登記情報のとおり入力してください。五丁目５番５号…〇、５－５－５…</t>
    </r>
    <r>
      <rPr>
        <sz val="10"/>
        <color theme="1"/>
        <rFont val="Segoe UI Symbol"/>
        <family val="3"/>
      </rPr>
      <t>✖</t>
    </r>
    <rPh sb="1" eb="3">
      <t>チバン</t>
    </rPh>
    <rPh sb="4" eb="5">
      <t>リャク</t>
    </rPh>
    <rPh sb="7" eb="9">
      <t>トウキ</t>
    </rPh>
    <rPh sb="9" eb="11">
      <t>ジョウホウ</t>
    </rPh>
    <rPh sb="15" eb="17">
      <t>ニュウリョク</t>
    </rPh>
    <rPh sb="24" eb="27">
      <t>ゴチョウメ</t>
    </rPh>
    <rPh sb="28" eb="29">
      <t>バン</t>
    </rPh>
    <rPh sb="30" eb="31">
      <t>ゴウ</t>
    </rPh>
    <phoneticPr fontId="3"/>
  </si>
  <si>
    <t>　する利用者IDを入力してください。</t>
    <rPh sb="3" eb="6">
      <t>リヨウシャ</t>
    </rPh>
    <rPh sb="9" eb="11">
      <t>ニュウリョク</t>
    </rPh>
    <phoneticPr fontId="3"/>
  </si>
  <si>
    <t>◆電子契約サービス「CECTRUST-Light」を利用中の場合は、企業ID及び弊社との契約で利用</t>
    <rPh sb="1" eb="3">
      <t>デンシ</t>
    </rPh>
    <rPh sb="3" eb="5">
      <t>ケイヤク</t>
    </rPh>
    <rPh sb="26" eb="29">
      <t>リヨウチュウ</t>
    </rPh>
    <rPh sb="30" eb="32">
      <t>バアイ</t>
    </rPh>
    <rPh sb="40" eb="42">
      <t>ヘイシャ</t>
    </rPh>
    <phoneticPr fontId="3"/>
  </si>
  <si>
    <t>申請書(Excelファイル)・添付書類(PDFファイル)の容量は、合計で7MB未満としてください。</t>
    <rPh sb="0" eb="3">
      <t>シンセイショ</t>
    </rPh>
    <rPh sb="15" eb="17">
      <t>テンプ</t>
    </rPh>
    <rPh sb="17" eb="19">
      <t>ショルイ</t>
    </rPh>
    <rPh sb="29" eb="31">
      <t>ヨウリョウ</t>
    </rPh>
    <rPh sb="33" eb="35">
      <t>ゴウケイ</t>
    </rPh>
    <rPh sb="39" eb="41">
      <t>ミマン</t>
    </rPh>
    <phoneticPr fontId="3"/>
  </si>
  <si>
    <t>2026年3月31日まで</t>
    <rPh sb="4" eb="5">
      <t>ネン</t>
    </rPh>
    <rPh sb="6" eb="7">
      <t>ガツ</t>
    </rPh>
    <rPh sb="9" eb="10">
      <t>ニチ</t>
    </rPh>
    <phoneticPr fontId="3"/>
  </si>
  <si>
    <t>◆審査結果通知書は左記アドレス宛に送信されます。</t>
    <rPh sb="1" eb="8">
      <t>シンサケッカツウチショ</t>
    </rPh>
    <rPh sb="9" eb="11">
      <t>サキ</t>
    </rPh>
    <rPh sb="15" eb="16">
      <t>アテ</t>
    </rPh>
    <rPh sb="17" eb="19">
      <t>ソウシン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</si>
</sst>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業種&quot;"/>
    <numFmt numFmtId="177" formatCode="yyyy&quot;年&quot;m&quot;月&quot;d&quot;日&quot;;@"/>
    <numFmt numFmtId="178" formatCode="&quot;から&quot;yyyy&quot;年&quot;m&quot;月&quot;d&quot;日まで&quot;"/>
    <numFmt numFmtId="179" formatCode="[$-F800]dddd\,\ mmmm\ dd\,\ yyyy"/>
  </numFmts>
  <fonts count="48"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6"/>
      <color theme="1"/>
      <name val="ＭＳ 明朝"/>
      <family val="1"/>
      <charset val="128"/>
    </font>
    <font>
      <sz val="9"/>
      <color theme="1"/>
      <name val="游ゴシック"/>
      <family val="3"/>
      <charset val="128"/>
      <scheme val="minor"/>
    </font>
    <font>
      <b/>
      <sz val="24"/>
      <color theme="1"/>
      <name val="ＭＳ 明朝"/>
      <family val="1"/>
      <charset val="128"/>
    </font>
    <font>
      <b/>
      <sz val="22"/>
      <color theme="1"/>
      <name val="ＭＳ 明朝"/>
      <family val="1"/>
      <charset val="128"/>
    </font>
    <font>
      <sz val="12"/>
      <color theme="1"/>
      <name val="游ゴシック"/>
      <family val="2"/>
      <charset val="128"/>
      <scheme val="minor"/>
    </font>
    <font>
      <sz val="18"/>
      <color theme="1"/>
      <name val="ＭＳ 明朝"/>
      <family val="1"/>
      <charset val="128"/>
    </font>
    <font>
      <sz val="14"/>
      <color theme="1"/>
      <name val="ＭＳ 明朝"/>
      <family val="1"/>
      <charset val="128"/>
    </font>
    <font>
      <b/>
      <sz val="18"/>
      <name val="ＭＳ ゴシック"/>
      <family val="3"/>
      <charset val="128"/>
    </font>
    <font>
      <sz val="12"/>
      <color theme="1"/>
      <name val="ＭＳ 明朝"/>
      <family val="1"/>
      <charset val="128"/>
    </font>
    <font>
      <sz val="11"/>
      <color theme="1"/>
      <name val="ＭＳ 明朝"/>
      <family val="1"/>
      <charset val="128"/>
    </font>
    <font>
      <sz val="14"/>
      <color rgb="FF000000"/>
      <name val="ＭＳ 明朝"/>
      <family val="1"/>
      <charset val="128"/>
    </font>
    <font>
      <sz val="12"/>
      <color theme="0" tint="-0.14999847407452621"/>
      <name val="ＭＳ 明朝"/>
      <family val="1"/>
      <charset val="128"/>
    </font>
    <font>
      <sz val="16"/>
      <color rgb="FF000000"/>
      <name val="ＭＳ 明朝"/>
      <family val="1"/>
      <charset val="128"/>
    </font>
    <font>
      <sz val="12"/>
      <color rgb="FF000000"/>
      <name val="ＭＳ 明朝"/>
      <family val="1"/>
      <charset val="128"/>
    </font>
    <font>
      <sz val="20"/>
      <color rgb="FF000000"/>
      <name val="ＭＳ 明朝"/>
      <family val="1"/>
      <charset val="128"/>
    </font>
    <font>
      <sz val="9"/>
      <color theme="1"/>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0"/>
      <name val="游ゴシック"/>
      <family val="2"/>
      <charset val="128"/>
      <scheme val="minor"/>
    </font>
    <font>
      <sz val="18"/>
      <color theme="1"/>
      <name val="游ゴシック"/>
      <family val="2"/>
      <charset val="128"/>
      <scheme val="minor"/>
    </font>
    <font>
      <sz val="11"/>
      <color theme="0" tint="-0.499984740745262"/>
      <name val="游ゴシック"/>
      <family val="2"/>
      <charset val="128"/>
      <scheme val="minor"/>
    </font>
    <font>
      <b/>
      <sz val="11"/>
      <color theme="0" tint="-0.499984740745262"/>
      <name val="HGP創英角ﾎﾟｯﾌﾟ体"/>
      <family val="3"/>
      <charset val="128"/>
    </font>
    <font>
      <sz val="11"/>
      <color theme="0"/>
      <name val="游ゴシック"/>
      <family val="3"/>
      <charset val="128"/>
      <scheme val="minor"/>
    </font>
    <font>
      <sz val="11"/>
      <color theme="8" tint="0.79998168889431442"/>
      <name val="游ゴシック"/>
      <family val="2"/>
      <charset val="128"/>
      <scheme val="minor"/>
    </font>
    <font>
      <sz val="11"/>
      <color theme="8" tint="0.79998168889431442"/>
      <name val="游ゴシック"/>
      <family val="3"/>
      <charset val="128"/>
      <scheme val="minor"/>
    </font>
    <font>
      <sz val="11"/>
      <name val="游ゴシック"/>
      <family val="3"/>
      <charset val="128"/>
      <scheme val="minor"/>
    </font>
    <font>
      <b/>
      <sz val="18"/>
      <color theme="1"/>
      <name val="ＭＳ ゴシック"/>
      <family val="3"/>
      <charset val="128"/>
    </font>
    <font>
      <sz val="10"/>
      <color theme="1"/>
      <name val="Segoe UI Symbol"/>
      <family val="3"/>
    </font>
    <font>
      <sz val="28"/>
      <color theme="1"/>
      <name val="ＭＳ 明朝"/>
      <family val="1"/>
      <charset val="128"/>
    </font>
    <font>
      <sz val="11"/>
      <color theme="0" tint="-0.499984740745262"/>
      <name val="游ゴシック"/>
      <family val="3"/>
      <charset val="128"/>
      <scheme val="minor"/>
    </font>
    <font>
      <b/>
      <sz val="10"/>
      <color rgb="FFFF0000"/>
      <name val="游ゴシック"/>
      <family val="3"/>
      <charset val="128"/>
      <scheme val="minor"/>
    </font>
    <font>
      <u/>
      <sz val="11"/>
      <color theme="10"/>
      <name val="游ゴシック"/>
      <family val="2"/>
      <charset val="128"/>
      <scheme val="minor"/>
    </font>
    <font>
      <sz val="11"/>
      <color rgb="FF3333FF"/>
      <name val="游ゴシック"/>
      <family val="3"/>
      <charset val="128"/>
      <scheme val="minor"/>
    </font>
    <font>
      <sz val="11"/>
      <color rgb="FF3333FF"/>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0"/>
      <color theme="0"/>
      <name val="游ゴシック"/>
      <family val="3"/>
      <charset val="128"/>
      <scheme val="minor"/>
    </font>
    <font>
      <sz val="9"/>
      <color rgb="FF000000"/>
      <name val="Meiryo UI"/>
      <family val="3"/>
      <charset val="128"/>
    </font>
    <font>
      <u/>
      <sz val="11"/>
      <name val="游ゴシック"/>
      <family val="3"/>
      <charset val="128"/>
      <scheme val="minor"/>
    </font>
    <font>
      <sz val="11"/>
      <color theme="1" tint="0.499984740745262"/>
      <name val="游ゴシック"/>
      <family val="2"/>
      <charset val="128"/>
      <scheme val="minor"/>
    </font>
    <font>
      <sz val="11"/>
      <color theme="1" tint="0.499984740745262"/>
      <name val="游ゴシック"/>
      <family val="3"/>
      <charset val="128"/>
      <scheme val="minor"/>
    </font>
    <font>
      <u/>
      <sz val="11"/>
      <color theme="0"/>
      <name val="游ゴシック"/>
      <family val="3"/>
      <charset val="128"/>
      <scheme val="minor"/>
    </font>
    <font>
      <sz val="20"/>
      <color theme="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7E1"/>
        <bgColor indexed="64"/>
      </patternFill>
    </fill>
    <fill>
      <patternFill patternType="solid">
        <fgColor theme="0" tint="-0.14996795556505021"/>
        <bgColor indexed="64"/>
      </patternFill>
    </fill>
  </fills>
  <borders count="23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9" tint="0.39991454817346722"/>
      </top>
      <bottom style="thin">
        <color theme="9" tint="0.39991454817346722"/>
      </bottom>
      <diagonal/>
    </border>
    <border>
      <left/>
      <right/>
      <top/>
      <bottom style="thin">
        <color theme="9" tint="0.39991454817346722"/>
      </bottom>
      <diagonal/>
    </border>
    <border>
      <left/>
      <right/>
      <top/>
      <bottom style="thin">
        <color theme="8" tint="0.39994506668294322"/>
      </bottom>
      <diagonal/>
    </border>
    <border>
      <left/>
      <right/>
      <top style="thin">
        <color theme="8" tint="0.39994506668294322"/>
      </top>
      <bottom style="thin">
        <color theme="8" tint="0.39994506668294322"/>
      </bottom>
      <diagonal/>
    </border>
    <border>
      <left/>
      <right/>
      <top style="thin">
        <color theme="8" tint="0.39994506668294322"/>
      </top>
      <bottom/>
      <diagonal/>
    </border>
    <border>
      <left/>
      <right/>
      <top style="thin">
        <color theme="8" tint="0.39991454817346722"/>
      </top>
      <bottom style="thin">
        <color theme="8" tint="0.39994506668294322"/>
      </bottom>
      <diagonal/>
    </border>
    <border>
      <left style="thin">
        <color theme="8" tint="0.39988402966399123"/>
      </left>
      <right/>
      <top style="thin">
        <color theme="8" tint="0.39991454817346722"/>
      </top>
      <bottom style="thin">
        <color theme="8" tint="0.39994506668294322"/>
      </bottom>
      <diagonal/>
    </border>
    <border>
      <left style="thin">
        <color theme="8" tint="0.39988402966399123"/>
      </left>
      <right/>
      <top style="thin">
        <color theme="8" tint="0.39994506668294322"/>
      </top>
      <bottom style="thin">
        <color theme="8" tint="0.39994506668294322"/>
      </bottom>
      <diagonal/>
    </border>
    <border>
      <left style="thin">
        <color theme="8" tint="0.39988402966399123"/>
      </left>
      <right/>
      <top style="thin">
        <color theme="8" tint="0.39988402966399123"/>
      </top>
      <bottom style="thin">
        <color theme="8" tint="0.39988402966399123"/>
      </bottom>
      <diagonal/>
    </border>
    <border>
      <left/>
      <right/>
      <top style="thin">
        <color theme="8" tint="0.39988402966399123"/>
      </top>
      <bottom style="thin">
        <color theme="8" tint="0.39988402966399123"/>
      </bottom>
      <diagonal/>
    </border>
    <border>
      <left style="thin">
        <color theme="8" tint="0.39985351115451523"/>
      </left>
      <right/>
      <top style="thin">
        <color theme="8" tint="0.39988402966399123"/>
      </top>
      <bottom style="thin">
        <color theme="8" tint="0.39988402966399123"/>
      </bottom>
      <diagonal/>
    </border>
    <border>
      <left/>
      <right style="thin">
        <color theme="8" tint="0.39985351115451523"/>
      </right>
      <top style="thin">
        <color theme="8" tint="0.39988402966399123"/>
      </top>
      <bottom style="thin">
        <color theme="8" tint="0.39988402966399123"/>
      </bottom>
      <diagonal/>
    </border>
    <border>
      <left/>
      <right style="thin">
        <color theme="8" tint="0.39985351115451523"/>
      </right>
      <top style="thin">
        <color theme="8" tint="0.39991454817346722"/>
      </top>
      <bottom style="thin">
        <color theme="8" tint="0.39994506668294322"/>
      </bottom>
      <diagonal/>
    </border>
    <border>
      <left/>
      <right style="thin">
        <color theme="8" tint="0.39985351115451523"/>
      </right>
      <top/>
      <bottom style="thin">
        <color theme="8" tint="0.39994506668294322"/>
      </bottom>
      <diagonal/>
    </border>
    <border>
      <left/>
      <right/>
      <top style="thin">
        <color theme="8" tint="0.39991454817346722"/>
      </top>
      <bottom/>
      <diagonal/>
    </border>
    <border>
      <left/>
      <right/>
      <top/>
      <bottom style="thick">
        <color theme="8" tint="0.39988402966399123"/>
      </bottom>
      <diagonal/>
    </border>
    <border>
      <left style="thin">
        <color theme="8" tint="0.39988402966399123"/>
      </left>
      <right/>
      <top/>
      <bottom style="thin">
        <color theme="8" tint="0.39994506668294322"/>
      </bottom>
      <diagonal/>
    </border>
    <border>
      <left/>
      <right/>
      <top style="thick">
        <color theme="8" tint="0.39991454817346722"/>
      </top>
      <bottom style="thick">
        <color theme="8" tint="0.39991454817346722"/>
      </bottom>
      <diagonal/>
    </border>
    <border>
      <left style="thin">
        <color theme="8" tint="0.39988402966399123"/>
      </left>
      <right/>
      <top style="thin">
        <color theme="8" tint="0.39994506668294322"/>
      </top>
      <bottom/>
      <diagonal/>
    </border>
    <border>
      <left/>
      <right style="thin">
        <color theme="8" tint="0.39985351115451523"/>
      </right>
      <top style="thin">
        <color theme="8" tint="0.39991454817346722"/>
      </top>
      <bottom/>
      <diagonal/>
    </border>
    <border>
      <left/>
      <right/>
      <top style="thick">
        <color theme="8" tint="0.39991454817346722"/>
      </top>
      <bottom style="thin">
        <color theme="8" tint="0.39994506668294322"/>
      </bottom>
      <diagonal/>
    </border>
    <border>
      <left style="thin">
        <color theme="8" tint="0.39988402966399123"/>
      </left>
      <right/>
      <top style="thick">
        <color theme="8" tint="0.39991454817346722"/>
      </top>
      <bottom style="thin">
        <color theme="8" tint="0.39994506668294322"/>
      </bottom>
      <diagonal/>
    </border>
    <border>
      <left/>
      <right style="thin">
        <color theme="8" tint="0.39985351115451523"/>
      </right>
      <top style="thick">
        <color theme="8" tint="0.39991454817346722"/>
      </top>
      <bottom style="thin">
        <color theme="8" tint="0.39994506668294322"/>
      </bottom>
      <diagonal/>
    </border>
    <border>
      <left/>
      <right/>
      <top style="thin">
        <color theme="8" tint="0.39994506668294322"/>
      </top>
      <bottom style="thick">
        <color theme="8" tint="0.39991454817346722"/>
      </bottom>
      <diagonal/>
    </border>
    <border>
      <left style="thin">
        <color theme="8" tint="0.39988402966399123"/>
      </left>
      <right/>
      <top style="thin">
        <color theme="8" tint="0.39994506668294322"/>
      </top>
      <bottom style="thick">
        <color theme="8" tint="0.39991454817346722"/>
      </bottom>
      <diagonal/>
    </border>
    <border>
      <left/>
      <right/>
      <top style="thin">
        <color theme="8" tint="0.39991454817346722"/>
      </top>
      <bottom style="thick">
        <color theme="8" tint="0.39991454817346722"/>
      </bottom>
      <diagonal/>
    </border>
    <border>
      <left/>
      <right style="thin">
        <color theme="8" tint="0.39985351115451523"/>
      </right>
      <top style="thin">
        <color theme="8" tint="0.39991454817346722"/>
      </top>
      <bottom style="thick">
        <color theme="8" tint="0.39991454817346722"/>
      </bottom>
      <diagonal/>
    </border>
    <border>
      <left style="thin">
        <color theme="8" tint="0.39988402966399123"/>
      </left>
      <right/>
      <top style="thick">
        <color theme="8" tint="0.39991454817346722"/>
      </top>
      <bottom style="thick">
        <color theme="8" tint="0.39991454817346722"/>
      </bottom>
      <diagonal/>
    </border>
    <border>
      <left/>
      <right style="thin">
        <color theme="8" tint="0.39985351115451523"/>
      </right>
      <top style="thick">
        <color theme="8" tint="0.39991454817346722"/>
      </top>
      <bottom style="thick">
        <color theme="8" tint="0.39991454817346722"/>
      </bottom>
      <diagonal/>
    </border>
    <border>
      <left/>
      <right/>
      <top style="thick">
        <color theme="8" tint="0.39988402966399123"/>
      </top>
      <bottom/>
      <diagonal/>
    </border>
    <border>
      <left style="thin">
        <color theme="8" tint="0.39988402966399123"/>
      </left>
      <right/>
      <top style="thick">
        <color theme="8" tint="0.39988402966399123"/>
      </top>
      <bottom style="thin">
        <color theme="8" tint="0.39994506668294322"/>
      </bottom>
      <diagonal/>
    </border>
    <border>
      <left/>
      <right/>
      <top style="thick">
        <color theme="8" tint="0.39988402966399123"/>
      </top>
      <bottom style="thin">
        <color theme="8" tint="0.39994506668294322"/>
      </bottom>
      <diagonal/>
    </border>
    <border>
      <left/>
      <right style="thin">
        <color theme="8" tint="0.39985351115451523"/>
      </right>
      <top style="thick">
        <color theme="8" tint="0.39988402966399123"/>
      </top>
      <bottom style="thin">
        <color theme="8" tint="0.39994506668294322"/>
      </bottom>
      <diagonal/>
    </border>
    <border>
      <left style="thin">
        <color theme="8" tint="0.39988402966399123"/>
      </left>
      <right/>
      <top style="thin">
        <color theme="8" tint="0.39988402966399123"/>
      </top>
      <bottom style="thick">
        <color theme="8" tint="0.39988402966399123"/>
      </bottom>
      <diagonal/>
    </border>
    <border>
      <left/>
      <right/>
      <top style="thin">
        <color theme="8" tint="0.39988402966399123"/>
      </top>
      <bottom style="thick">
        <color theme="8" tint="0.39988402966399123"/>
      </bottom>
      <diagonal/>
    </border>
    <border>
      <left style="thin">
        <color theme="8" tint="0.39985351115451523"/>
      </left>
      <right/>
      <top style="thin">
        <color theme="8" tint="0.39988402966399123"/>
      </top>
      <bottom style="thick">
        <color theme="8" tint="0.39988402966399123"/>
      </bottom>
      <diagonal/>
    </border>
    <border>
      <left/>
      <right style="thin">
        <color theme="8" tint="0.39985351115451523"/>
      </right>
      <top style="thin">
        <color theme="8" tint="0.39988402966399123"/>
      </top>
      <bottom style="thick">
        <color theme="8" tint="0.39988402966399123"/>
      </bottom>
      <diagonal/>
    </border>
    <border>
      <left/>
      <right/>
      <top style="thick">
        <color theme="9" tint="0.39988402966399123"/>
      </top>
      <bottom style="thin">
        <color theme="9" tint="0.39991454817346722"/>
      </bottom>
      <diagonal/>
    </border>
    <border>
      <left/>
      <right/>
      <top style="thin">
        <color theme="9" tint="0.39991454817346722"/>
      </top>
      <bottom style="thick">
        <color theme="9" tint="0.39988402966399123"/>
      </bottom>
      <diagonal/>
    </border>
    <border>
      <left style="thin">
        <color theme="8" tint="0.39985351115451523"/>
      </left>
      <right/>
      <top style="thick">
        <color theme="8" tint="0.39991454817346722"/>
      </top>
      <bottom style="thick">
        <color theme="8" tint="0.39991454817346722"/>
      </bottom>
      <diagonal/>
    </border>
    <border>
      <left style="thin">
        <color theme="8" tint="0.39982299264503923"/>
      </left>
      <right style="thin">
        <color theme="8" tint="0.39982299264503923"/>
      </right>
      <top/>
      <bottom/>
      <diagonal/>
    </border>
    <border>
      <left style="thin">
        <color theme="8" tint="0.39982299264503923"/>
      </left>
      <right style="thin">
        <color theme="8" tint="0.39982299264503923"/>
      </right>
      <top/>
      <bottom style="thick">
        <color theme="8" tint="0.39988402966399123"/>
      </bottom>
      <diagonal/>
    </border>
    <border>
      <left style="thin">
        <color theme="8" tint="0.39982299264503923"/>
      </left>
      <right style="thin">
        <color theme="8" tint="0.39982299264503923"/>
      </right>
      <top style="thick">
        <color theme="8" tint="0.39988402966399123"/>
      </top>
      <bottom style="thin">
        <color theme="8" tint="0.39994506668294322"/>
      </bottom>
      <diagonal/>
    </border>
    <border>
      <left style="thin">
        <color theme="8" tint="0.39982299264503923"/>
      </left>
      <right style="thin">
        <color theme="8" tint="0.39982299264503923"/>
      </right>
      <top style="thin">
        <color theme="8" tint="0.39994506668294322"/>
      </top>
      <bottom style="thin">
        <color theme="8" tint="0.39994506668294322"/>
      </bottom>
      <diagonal/>
    </border>
    <border>
      <left style="thin">
        <color theme="8" tint="0.39982299264503923"/>
      </left>
      <right style="thin">
        <color theme="8" tint="0.39982299264503923"/>
      </right>
      <top/>
      <bottom style="thin">
        <color theme="8" tint="0.39994506668294322"/>
      </bottom>
      <diagonal/>
    </border>
    <border>
      <left style="thin">
        <color theme="8" tint="0.39982299264503923"/>
      </left>
      <right style="thin">
        <color theme="8" tint="0.39982299264503923"/>
      </right>
      <top style="thin">
        <color theme="8" tint="0.39994506668294322"/>
      </top>
      <bottom/>
      <diagonal/>
    </border>
    <border>
      <left style="thin">
        <color theme="8" tint="0.39982299264503923"/>
      </left>
      <right style="thin">
        <color theme="8" tint="0.39982299264503923"/>
      </right>
      <top style="thick">
        <color theme="8" tint="0.39991454817346722"/>
      </top>
      <bottom style="thin">
        <color theme="8" tint="0.39994506668294322"/>
      </bottom>
      <diagonal/>
    </border>
    <border>
      <left style="thin">
        <color theme="8" tint="0.39982299264503923"/>
      </left>
      <right style="thin">
        <color theme="8" tint="0.39982299264503923"/>
      </right>
      <top style="thin">
        <color theme="8" tint="0.39994506668294322"/>
      </top>
      <bottom style="thick">
        <color theme="8" tint="0.39991454817346722"/>
      </bottom>
      <diagonal/>
    </border>
    <border>
      <left style="thin">
        <color theme="8" tint="0.39982299264503923"/>
      </left>
      <right style="thin">
        <color theme="8" tint="0.39979247413556324"/>
      </right>
      <top/>
      <bottom/>
      <diagonal/>
    </border>
    <border>
      <left style="thin">
        <color theme="8" tint="0.39982299264503923"/>
      </left>
      <right style="thin">
        <color theme="8" tint="0.39979247413556324"/>
      </right>
      <top/>
      <bottom style="thick">
        <color theme="8" tint="0.39988402966399123"/>
      </bottom>
      <diagonal/>
    </border>
    <border>
      <left style="thin">
        <color theme="8" tint="0.39982299264503923"/>
      </left>
      <right style="thin">
        <color theme="8" tint="0.39979247413556324"/>
      </right>
      <top style="thick">
        <color theme="8" tint="0.39988402966399123"/>
      </top>
      <bottom style="thin">
        <color theme="8" tint="0.39994506668294322"/>
      </bottom>
      <diagonal/>
    </border>
    <border>
      <left style="thin">
        <color theme="8" tint="0.39982299264503923"/>
      </left>
      <right style="thin">
        <color theme="8" tint="0.39979247413556324"/>
      </right>
      <top style="thin">
        <color theme="8" tint="0.39994506668294322"/>
      </top>
      <bottom style="thin">
        <color theme="8" tint="0.39994506668294322"/>
      </bottom>
      <diagonal/>
    </border>
    <border>
      <left style="thin">
        <color theme="8" tint="0.39982299264503923"/>
      </left>
      <right style="thin">
        <color theme="8" tint="0.39979247413556324"/>
      </right>
      <top/>
      <bottom style="thin">
        <color theme="8" tint="0.39994506668294322"/>
      </bottom>
      <diagonal/>
    </border>
    <border>
      <left style="thin">
        <color theme="8" tint="0.39982299264503923"/>
      </left>
      <right style="thin">
        <color theme="8" tint="0.39979247413556324"/>
      </right>
      <top style="thin">
        <color theme="8" tint="0.39994506668294322"/>
      </top>
      <bottom/>
      <diagonal/>
    </border>
    <border>
      <left style="thin">
        <color theme="8" tint="0.39982299264503923"/>
      </left>
      <right style="thin">
        <color theme="8" tint="0.39979247413556324"/>
      </right>
      <top style="thick">
        <color theme="8" tint="0.39991454817346722"/>
      </top>
      <bottom style="thin">
        <color theme="8" tint="0.39994506668294322"/>
      </bottom>
      <diagonal/>
    </border>
    <border>
      <left style="thin">
        <color theme="8" tint="0.39982299264503923"/>
      </left>
      <right style="thin">
        <color theme="8" tint="0.39979247413556324"/>
      </right>
      <top style="thin">
        <color theme="8" tint="0.39994506668294322"/>
      </top>
      <bottom style="thick">
        <color theme="8" tint="0.39991454817346722"/>
      </bottom>
      <diagonal/>
    </border>
    <border>
      <left style="thin">
        <color theme="8" tint="0.39982299264503923"/>
      </left>
      <right style="thin">
        <color theme="8" tint="0.39979247413556324"/>
      </right>
      <top style="thick">
        <color theme="8" tint="0.39991454817346722"/>
      </top>
      <bottom style="thick">
        <color theme="8" tint="0.39991454817346722"/>
      </bottom>
      <diagonal/>
    </border>
    <border>
      <left style="thin">
        <color theme="8" tint="0.39982299264503923"/>
      </left>
      <right style="thin">
        <color theme="8" tint="0.39982299264503923"/>
      </right>
      <top style="thin">
        <color theme="8" tint="0.39994506668294322"/>
      </top>
      <bottom style="thin">
        <color theme="8" tint="0.39979247413556324"/>
      </bottom>
      <diagonal/>
    </border>
    <border>
      <left style="thin">
        <color theme="8" tint="0.39982299264503923"/>
      </left>
      <right style="thin">
        <color theme="8" tint="0.39982299264503923"/>
      </right>
      <top/>
      <bottom style="thick">
        <color theme="8" tint="0.39991454817346722"/>
      </bottom>
      <diagonal/>
    </border>
    <border>
      <left style="thin">
        <color theme="8" tint="0.39982299264503923"/>
      </left>
      <right style="thin">
        <color theme="8" tint="0.39982299264503923"/>
      </right>
      <top style="thin">
        <color theme="8" tint="0.39994506668294322"/>
      </top>
      <bottom style="thick">
        <color theme="8" tint="0.39979247413556324"/>
      </bottom>
      <diagonal/>
    </border>
    <border>
      <left/>
      <right/>
      <top style="thick">
        <color theme="9" tint="0.39988402966399123"/>
      </top>
      <bottom style="thin">
        <color theme="9" tint="0.39985351115451523"/>
      </bottom>
      <diagonal/>
    </border>
    <border>
      <left/>
      <right/>
      <top style="thin">
        <color theme="9" tint="0.39985351115451523"/>
      </top>
      <bottom style="thin">
        <color theme="9" tint="0.39985351115451523"/>
      </bottom>
      <diagonal/>
    </border>
    <border>
      <left/>
      <right/>
      <top style="thin">
        <color theme="9" tint="0.39985351115451523"/>
      </top>
      <bottom style="thick">
        <color theme="9" tint="0.39988402966399123"/>
      </bottom>
      <diagonal/>
    </border>
    <border>
      <left/>
      <right/>
      <top style="thick">
        <color theme="8" tint="0.39985351115451523"/>
      </top>
      <bottom style="thick">
        <color theme="8" tint="0.39988402966399123"/>
      </bottom>
      <diagonal/>
    </border>
    <border>
      <left/>
      <right/>
      <top/>
      <bottom style="thick">
        <color theme="8" tint="0.39982299264503923"/>
      </bottom>
      <diagonal/>
    </border>
    <border>
      <left style="thin">
        <color theme="8" tint="0.39982299264503923"/>
      </left>
      <right style="thin">
        <color theme="8" tint="0.39982299264503923"/>
      </right>
      <top style="thick">
        <color theme="8" tint="0.39985351115451523"/>
      </top>
      <bottom style="thick">
        <color theme="8" tint="0.39988402966399123"/>
      </bottom>
      <diagonal/>
    </border>
    <border>
      <left/>
      <right style="thin">
        <color theme="8" tint="0.39982299264503923"/>
      </right>
      <top style="thick">
        <color theme="8" tint="0.39985351115451523"/>
      </top>
      <bottom style="thick">
        <color theme="8" tint="0.39988402966399123"/>
      </bottom>
      <diagonal/>
    </border>
    <border>
      <left style="thin">
        <color theme="8" tint="0.39982299264503923"/>
      </left>
      <right/>
      <top style="thick">
        <color theme="8" tint="0.39985351115451523"/>
      </top>
      <bottom style="thick">
        <color theme="8" tint="0.39988402966399123"/>
      </bottom>
      <diagonal/>
    </border>
    <border>
      <left style="thin">
        <color theme="8" tint="0.39982299264503923"/>
      </left>
      <right style="thin">
        <color theme="8" tint="0.39982299264503923"/>
      </right>
      <top style="thick">
        <color theme="8" tint="0.39988402966399123"/>
      </top>
      <bottom style="thin">
        <color theme="8" tint="0.39979247413556324"/>
      </bottom>
      <diagonal/>
    </border>
    <border>
      <left/>
      <right/>
      <top style="thick">
        <color theme="8" tint="0.39988402966399123"/>
      </top>
      <bottom style="thin">
        <color theme="8" tint="0.39979247413556324"/>
      </bottom>
      <diagonal/>
    </border>
    <border>
      <left style="thin">
        <color theme="8" tint="0.39982299264503923"/>
      </left>
      <right/>
      <top style="thick">
        <color theme="8" tint="0.39988402966399123"/>
      </top>
      <bottom style="thin">
        <color theme="8" tint="0.39979247413556324"/>
      </bottom>
      <diagonal/>
    </border>
    <border>
      <left style="thin">
        <color theme="8" tint="0.39982299264503923"/>
      </left>
      <right style="thin">
        <color theme="8" tint="0.39982299264503923"/>
      </right>
      <top style="thin">
        <color theme="8" tint="0.39979247413556324"/>
      </top>
      <bottom style="thin">
        <color theme="8" tint="0.39979247413556324"/>
      </bottom>
      <diagonal/>
    </border>
    <border>
      <left/>
      <right/>
      <top style="thin">
        <color theme="8" tint="0.39979247413556324"/>
      </top>
      <bottom style="thin">
        <color theme="8" tint="0.39979247413556324"/>
      </bottom>
      <diagonal/>
    </border>
    <border>
      <left style="thin">
        <color theme="8" tint="0.39982299264503923"/>
      </left>
      <right/>
      <top style="thin">
        <color theme="8" tint="0.39979247413556324"/>
      </top>
      <bottom style="thin">
        <color theme="8" tint="0.39979247413556324"/>
      </bottom>
      <diagonal/>
    </border>
    <border>
      <left style="thin">
        <color theme="8" tint="0.39982299264503923"/>
      </left>
      <right style="thin">
        <color theme="8" tint="0.39982299264503923"/>
      </right>
      <top style="thin">
        <color theme="8" tint="0.39979247413556324"/>
      </top>
      <bottom/>
      <diagonal/>
    </border>
    <border>
      <left/>
      <right/>
      <top style="thin">
        <color theme="8" tint="0.3997924741355632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theme="8" tint="0.39979247413556324"/>
      </left>
      <right style="thin">
        <color theme="8" tint="0.39982299264503923"/>
      </right>
      <top style="thick">
        <color theme="8" tint="0.39982299264503923"/>
      </top>
      <bottom/>
      <diagonal/>
    </border>
    <border>
      <left style="thin">
        <color theme="8" tint="0.39979247413556324"/>
      </left>
      <right style="thin">
        <color theme="8" tint="0.39982299264503923"/>
      </right>
      <top/>
      <bottom/>
      <diagonal/>
    </border>
    <border>
      <left style="thin">
        <color theme="8" tint="0.39979247413556324"/>
      </left>
      <right style="thin">
        <color theme="8" tint="0.39982299264503923"/>
      </right>
      <top/>
      <bottom style="thick">
        <color theme="8" tint="0.39988402966399123"/>
      </bottom>
      <diagonal/>
    </border>
    <border>
      <left style="thin">
        <color theme="8" tint="0.39979247413556324"/>
      </left>
      <right style="thin">
        <color theme="8" tint="0.39982299264503923"/>
      </right>
      <top style="thick">
        <color theme="8" tint="0.39988402966399123"/>
      </top>
      <bottom style="thin">
        <color theme="8" tint="0.39994506668294322"/>
      </bottom>
      <diagonal/>
    </border>
    <border>
      <left style="thin">
        <color theme="8" tint="0.39979247413556324"/>
      </left>
      <right style="thin">
        <color theme="8" tint="0.39982299264503923"/>
      </right>
      <top style="thin">
        <color theme="8" tint="0.39991454817346722"/>
      </top>
      <bottom style="thin">
        <color theme="8" tint="0.39994506668294322"/>
      </bottom>
      <diagonal/>
    </border>
    <border>
      <left style="thin">
        <color theme="8" tint="0.39982299264503923"/>
      </left>
      <right/>
      <top style="thin">
        <color theme="8" tint="0.39994506668294322"/>
      </top>
      <bottom/>
      <diagonal/>
    </border>
    <border>
      <left style="thin">
        <color theme="8" tint="0.39982299264503923"/>
      </left>
      <right/>
      <top/>
      <bottom style="thin">
        <color theme="8" tint="0.39994506668294322"/>
      </bottom>
      <diagonal/>
    </border>
    <border>
      <left style="thin">
        <color theme="8" tint="0.39985351115451523"/>
      </left>
      <right/>
      <top style="thin">
        <color theme="8" tint="0.39994506668294322"/>
      </top>
      <bottom style="thick">
        <color theme="8" tint="0.39991454817346722"/>
      </bottom>
      <diagonal/>
    </border>
    <border>
      <left/>
      <right style="thin">
        <color theme="8" tint="0.39982299264503923"/>
      </right>
      <top style="thin">
        <color theme="8" tint="0.39994506668294322"/>
      </top>
      <bottom style="thick">
        <color theme="8" tint="0.39991454817346722"/>
      </bottom>
      <diagonal/>
    </border>
    <border>
      <left style="thin">
        <color indexed="64"/>
      </left>
      <right/>
      <top style="thin">
        <color indexed="64"/>
      </top>
      <bottom style="medium">
        <color indexed="64"/>
      </bottom>
      <diagonal/>
    </border>
    <border>
      <left/>
      <right/>
      <top style="thin">
        <color theme="9" tint="0.39991454817346722"/>
      </top>
      <bottom/>
      <diagonal/>
    </border>
    <border>
      <left/>
      <right/>
      <top style="thin">
        <color theme="9" tint="0.39991454817346722"/>
      </top>
      <bottom style="thin">
        <color theme="9" tint="0.39988402966399123"/>
      </bottom>
      <diagonal/>
    </border>
    <border>
      <left/>
      <right/>
      <top style="thin">
        <color theme="9" tint="0.39988402966399123"/>
      </top>
      <bottom style="thin">
        <color theme="9" tint="0.39988402966399123"/>
      </bottom>
      <diagonal/>
    </border>
    <border>
      <left/>
      <right/>
      <top style="thin">
        <color theme="9" tint="0.39988402966399123"/>
      </top>
      <bottom style="thin">
        <color theme="9" tint="0.39991454817346722"/>
      </bottom>
      <diagonal/>
    </border>
    <border>
      <left/>
      <right/>
      <top/>
      <bottom style="thick">
        <color theme="9" tint="0.39982299264503923"/>
      </bottom>
      <diagonal/>
    </border>
    <border>
      <left/>
      <right/>
      <top style="thick">
        <color theme="9" tint="0.39982299264503923"/>
      </top>
      <bottom/>
      <diagonal/>
    </border>
    <border>
      <left/>
      <right/>
      <top/>
      <bottom style="thick">
        <color theme="9" tint="0.39988402966399123"/>
      </bottom>
      <diagonal/>
    </border>
    <border>
      <left/>
      <right/>
      <top style="thick">
        <color theme="9" tint="0.39982299264503923"/>
      </top>
      <bottom style="thin">
        <color theme="9" tint="0.39979247413556324"/>
      </bottom>
      <diagonal/>
    </border>
    <border>
      <left/>
      <right/>
      <top style="thin">
        <color theme="9" tint="0.39979247413556324"/>
      </top>
      <bottom style="thin">
        <color theme="9" tint="0.39979247413556324"/>
      </bottom>
      <diagonal/>
    </border>
    <border>
      <left/>
      <right/>
      <top style="thin">
        <color theme="9" tint="0.39979247413556324"/>
      </top>
      <bottom style="thick">
        <color theme="9" tint="0.39988402966399123"/>
      </bottom>
      <diagonal/>
    </border>
    <border>
      <left/>
      <right/>
      <top style="thick">
        <color theme="9" tint="0.39988402966399123"/>
      </top>
      <bottom/>
      <diagonal/>
    </border>
    <border>
      <left/>
      <right/>
      <top style="thin">
        <color theme="9" tint="0.39985351115451523"/>
      </top>
      <bottom/>
      <diagonal/>
    </border>
    <border>
      <left/>
      <right/>
      <top/>
      <bottom style="thin">
        <color theme="9" tint="0.39985351115451523"/>
      </bottom>
      <diagonal/>
    </border>
    <border>
      <left style="thin">
        <color theme="8" tint="0.39979247413556324"/>
      </left>
      <right/>
      <top style="thick">
        <color theme="8" tint="0.39982299264503923"/>
      </top>
      <bottom/>
      <diagonal/>
    </border>
    <border>
      <left/>
      <right/>
      <top style="thick">
        <color theme="8" tint="0.39982299264503923"/>
      </top>
      <bottom/>
      <diagonal/>
    </border>
    <border>
      <left style="thin">
        <color theme="8" tint="0.39982299264503923"/>
      </left>
      <right/>
      <top style="thick">
        <color theme="8" tint="0.39982299264503923"/>
      </top>
      <bottom style="thin">
        <color theme="8" tint="0.39988402966399123"/>
      </bottom>
      <diagonal/>
    </border>
    <border>
      <left/>
      <right/>
      <top style="thick">
        <color theme="8" tint="0.39982299264503923"/>
      </top>
      <bottom style="thin">
        <color theme="8" tint="0.39988402966399123"/>
      </bottom>
      <diagonal/>
    </border>
    <border>
      <left/>
      <right style="thin">
        <color theme="8" tint="0.39982299264503923"/>
      </right>
      <top style="thick">
        <color theme="8" tint="0.39982299264503923"/>
      </top>
      <bottom style="thin">
        <color theme="8" tint="0.39988402966399123"/>
      </bottom>
      <diagonal/>
    </border>
    <border>
      <left style="thin">
        <color theme="8" tint="0.39982299264503923"/>
      </left>
      <right style="thin">
        <color theme="8" tint="0.39982299264503923"/>
      </right>
      <top style="thick">
        <color theme="8" tint="0.39982299264503923"/>
      </top>
      <bottom/>
      <diagonal/>
    </border>
    <border>
      <left style="thin">
        <color theme="8" tint="0.39982299264503923"/>
      </left>
      <right style="thin">
        <color theme="8" tint="0.39979247413556324"/>
      </right>
      <top style="thick">
        <color theme="8" tint="0.39982299264503923"/>
      </top>
      <bottom/>
      <diagonal/>
    </border>
    <border>
      <left style="thin">
        <color theme="8" tint="0.39979247413556324"/>
      </left>
      <right/>
      <top/>
      <bottom/>
      <diagonal/>
    </border>
    <border>
      <left style="thin">
        <color theme="8" tint="0.39979247413556324"/>
      </left>
      <right/>
      <top/>
      <bottom style="thick">
        <color theme="8" tint="0.39988402966399123"/>
      </bottom>
      <diagonal/>
    </border>
    <border>
      <left style="thin">
        <color theme="8" tint="0.39979247413556324"/>
      </left>
      <right/>
      <top style="thick">
        <color theme="8" tint="0.39988402966399123"/>
      </top>
      <bottom/>
      <diagonal/>
    </border>
    <border>
      <left/>
      <right style="thin">
        <color theme="8" tint="0.39979247413556324"/>
      </right>
      <top style="thin">
        <color theme="8" tint="0.39994506668294322"/>
      </top>
      <bottom/>
      <diagonal/>
    </border>
    <border>
      <left/>
      <right style="thin">
        <color theme="8" tint="0.39979247413556324"/>
      </right>
      <top/>
      <bottom style="thin">
        <color theme="8" tint="0.39994506668294322"/>
      </bottom>
      <diagonal/>
    </border>
    <border>
      <left style="thin">
        <color theme="8" tint="0.39979247413556324"/>
      </left>
      <right style="thin">
        <color theme="8" tint="0.39988402966399123"/>
      </right>
      <top/>
      <bottom/>
      <diagonal/>
    </border>
    <border>
      <left style="thin">
        <color theme="8" tint="0.39979247413556324"/>
      </left>
      <right style="thin">
        <color theme="8" tint="0.39988402966399123"/>
      </right>
      <top style="thick">
        <color theme="8" tint="0.39991454817346722"/>
      </top>
      <bottom/>
      <diagonal/>
    </border>
    <border>
      <left style="thin">
        <color theme="8" tint="0.39979247413556324"/>
      </left>
      <right style="thin">
        <color theme="8" tint="0.39988402966399123"/>
      </right>
      <top/>
      <bottom style="thick">
        <color theme="8" tint="0.39991454817346722"/>
      </bottom>
      <diagonal/>
    </border>
    <border>
      <left style="thin">
        <color theme="8" tint="0.39982299264503923"/>
      </left>
      <right style="thin">
        <color theme="8" tint="0.39979247413556324"/>
      </right>
      <top style="thin">
        <color theme="8" tint="0.39994506668294322"/>
      </top>
      <bottom style="thin">
        <color theme="8" tint="0.39979247413556324"/>
      </bottom>
      <diagonal/>
    </border>
    <border>
      <left/>
      <right style="thin">
        <color theme="8" tint="0.39979247413556324"/>
      </right>
      <top style="thick">
        <color theme="8" tint="0.39991454817346722"/>
      </top>
      <bottom style="thick">
        <color theme="8" tint="0.39991454817346722"/>
      </bottom>
      <diagonal/>
    </border>
    <border>
      <left style="thin">
        <color theme="8" tint="0.39979247413556324"/>
      </left>
      <right/>
      <top/>
      <bottom style="thick">
        <color theme="8" tint="0.39976195562608724"/>
      </bottom>
      <diagonal/>
    </border>
    <border>
      <left style="thin">
        <color theme="8" tint="0.39988402966399123"/>
      </left>
      <right/>
      <top style="thin">
        <color theme="8" tint="0.39991454817346722"/>
      </top>
      <bottom style="thick">
        <color theme="8" tint="0.39976195562608724"/>
      </bottom>
      <diagonal/>
    </border>
    <border>
      <left/>
      <right/>
      <top style="thin">
        <color theme="8" tint="0.39994506668294322"/>
      </top>
      <bottom style="thick">
        <color theme="8" tint="0.39976195562608724"/>
      </bottom>
      <diagonal/>
    </border>
    <border>
      <left/>
      <right/>
      <top style="thin">
        <color theme="8" tint="0.39991454817346722"/>
      </top>
      <bottom style="thick">
        <color theme="8" tint="0.39976195562608724"/>
      </bottom>
      <diagonal/>
    </border>
    <border>
      <left/>
      <right style="thin">
        <color theme="8" tint="0.39985351115451523"/>
      </right>
      <top style="thin">
        <color theme="8" tint="0.39991454817346722"/>
      </top>
      <bottom style="thick">
        <color theme="8" tint="0.39976195562608724"/>
      </bottom>
      <diagonal/>
    </border>
    <border>
      <left style="thin">
        <color theme="8" tint="0.39979247413556324"/>
      </left>
      <right style="thin">
        <color theme="8" tint="0.39982299264503923"/>
      </right>
      <top style="thin">
        <color theme="8" tint="0.39991454817346722"/>
      </top>
      <bottom style="thick">
        <color theme="8" tint="0.39976195562608724"/>
      </bottom>
      <diagonal/>
    </border>
    <border>
      <left style="thin">
        <color theme="8" tint="0.39982299264503923"/>
      </left>
      <right style="thin">
        <color theme="8" tint="0.39982299264503923"/>
      </right>
      <top style="thin">
        <color theme="8" tint="0.39994506668294322"/>
      </top>
      <bottom style="thick">
        <color theme="8" tint="0.39976195562608724"/>
      </bottom>
      <diagonal/>
    </border>
    <border>
      <left style="thin">
        <color theme="8" tint="0.39982299264503923"/>
      </left>
      <right style="thin">
        <color theme="8" tint="0.39979247413556324"/>
      </right>
      <top style="thin">
        <color theme="8" tint="0.39994506668294322"/>
      </top>
      <bottom style="thick">
        <color theme="8" tint="0.39976195562608724"/>
      </bottom>
      <diagonal/>
    </border>
    <border>
      <left style="thin">
        <color theme="8" tint="0.39979247413556324"/>
      </left>
      <right style="thin">
        <color theme="8" tint="0.39988402966399123"/>
      </right>
      <top style="thick">
        <color theme="8" tint="0.39976195562608724"/>
      </top>
      <bottom/>
      <diagonal/>
    </border>
    <border>
      <left style="thin">
        <color theme="8" tint="0.39988402966399123"/>
      </left>
      <right/>
      <top style="thick">
        <color theme="8" tint="0.39976195562608724"/>
      </top>
      <bottom style="thin">
        <color theme="8" tint="0.39994506668294322"/>
      </bottom>
      <diagonal/>
    </border>
    <border>
      <left/>
      <right/>
      <top style="thick">
        <color theme="8" tint="0.39976195562608724"/>
      </top>
      <bottom style="thin">
        <color theme="8" tint="0.39994506668294322"/>
      </bottom>
      <diagonal/>
    </border>
    <border>
      <left/>
      <right style="thin">
        <color theme="8" tint="0.39985351115451523"/>
      </right>
      <top style="thick">
        <color theme="8" tint="0.39976195562608724"/>
      </top>
      <bottom style="thin">
        <color theme="8" tint="0.39994506668294322"/>
      </bottom>
      <diagonal/>
    </border>
    <border>
      <left style="thin">
        <color theme="8" tint="0.39982299264503923"/>
      </left>
      <right style="thin">
        <color theme="8" tint="0.39982299264503923"/>
      </right>
      <top style="thick">
        <color theme="8" tint="0.39976195562608724"/>
      </top>
      <bottom style="thin">
        <color theme="8" tint="0.39994506668294322"/>
      </bottom>
      <diagonal/>
    </border>
    <border>
      <left style="thin">
        <color theme="8" tint="0.39982299264503923"/>
      </left>
      <right style="thin">
        <color theme="8" tint="0.39979247413556324"/>
      </right>
      <top style="thick">
        <color theme="8" tint="0.39976195562608724"/>
      </top>
      <bottom style="thin">
        <color theme="8" tint="0.39994506668294322"/>
      </bottom>
      <diagonal/>
    </border>
    <border>
      <left style="thin">
        <color theme="8" tint="0.39979247413556324"/>
      </left>
      <right style="thin">
        <color theme="8" tint="0.39988402966399123"/>
      </right>
      <top/>
      <bottom style="thick">
        <color theme="8" tint="0.39976195562608724"/>
      </bottom>
      <diagonal/>
    </border>
    <border>
      <left style="thin">
        <color theme="8" tint="0.39988402966399123"/>
      </left>
      <right/>
      <top style="thin">
        <color theme="8" tint="0.39994506668294322"/>
      </top>
      <bottom style="thick">
        <color theme="8" tint="0.39976195562608724"/>
      </bottom>
      <diagonal/>
    </border>
    <border>
      <left style="thin">
        <color theme="8" tint="0.39982299264503923"/>
      </left>
      <right style="thin">
        <color theme="8" tint="0.39982299264503923"/>
      </right>
      <top/>
      <bottom style="thick">
        <color theme="8" tint="0.39976195562608724"/>
      </bottom>
      <diagonal/>
    </border>
    <border>
      <left style="thin">
        <color theme="8" tint="0.39976195562608724"/>
      </left>
      <right style="thin">
        <color theme="8" tint="0.39988402966399123"/>
      </right>
      <top style="thick">
        <color theme="8" tint="0.39976195562608724"/>
      </top>
      <bottom/>
      <diagonal/>
    </border>
    <border>
      <left style="thin">
        <color theme="8" tint="0.39976195562608724"/>
      </left>
      <right style="thin">
        <color theme="8" tint="0.39988402966399123"/>
      </right>
      <top/>
      <bottom/>
      <diagonal/>
    </border>
    <border>
      <left style="thin">
        <color theme="8" tint="0.39976195562608724"/>
      </left>
      <right style="thin">
        <color theme="8" tint="0.39988402966399123"/>
      </right>
      <top/>
      <bottom style="thick">
        <color theme="8" tint="0.39991454817346722"/>
      </bottom>
      <diagonal/>
    </border>
    <border>
      <left style="thin">
        <color theme="8" tint="0.39976195562608724"/>
      </left>
      <right style="thin">
        <color theme="8" tint="0.39988402966399123"/>
      </right>
      <top style="thick">
        <color theme="8" tint="0.39991454817346722"/>
      </top>
      <bottom/>
      <diagonal/>
    </border>
    <border>
      <left style="thin">
        <color theme="8" tint="0.39976195562608724"/>
      </left>
      <right/>
      <top style="thick">
        <color theme="8" tint="0.39991454817346722"/>
      </top>
      <bottom style="thick">
        <color theme="8" tint="0.39991454817346722"/>
      </bottom>
      <diagonal/>
    </border>
    <border>
      <left/>
      <right/>
      <top/>
      <bottom style="thick">
        <color theme="8" tint="0.39985351115451523"/>
      </bottom>
      <diagonal/>
    </border>
    <border>
      <left style="thin">
        <color theme="8" tint="0.39982299264503923"/>
      </left>
      <right style="thin">
        <color theme="8" tint="0.39982299264503923"/>
      </right>
      <top style="thin">
        <color theme="8" tint="0.39979247413556324"/>
      </top>
      <bottom style="thick">
        <color theme="8" tint="0.39985351115451523"/>
      </bottom>
      <diagonal/>
    </border>
    <border>
      <left/>
      <right/>
      <top style="thin">
        <color theme="8" tint="0.39979247413556324"/>
      </top>
      <bottom style="thick">
        <color theme="8" tint="0.39985351115451523"/>
      </bottom>
      <diagonal/>
    </border>
    <border>
      <left style="thin">
        <color theme="8" tint="0.39982299264503923"/>
      </left>
      <right style="thin">
        <color theme="8" tint="0.39982299264503923"/>
      </right>
      <top style="thick">
        <color theme="8" tint="0.39982299264503923"/>
      </top>
      <bottom style="thin">
        <color theme="8" tint="0.39979247413556324"/>
      </bottom>
      <diagonal/>
    </border>
    <border>
      <left/>
      <right/>
      <top style="thick">
        <color theme="8" tint="0.39982299264503923"/>
      </top>
      <bottom style="thin">
        <color theme="8" tint="0.39979247413556324"/>
      </bottom>
      <diagonal/>
    </border>
    <border>
      <left style="thin">
        <color theme="8" tint="0.39982299264503923"/>
      </left>
      <right style="thin">
        <color theme="8" tint="0.39982299264503923"/>
      </right>
      <top style="thin">
        <color theme="8" tint="0.39979247413556324"/>
      </top>
      <bottom style="thick">
        <color theme="8" tint="0.39988402966399123"/>
      </bottom>
      <diagonal/>
    </border>
    <border>
      <left/>
      <right/>
      <top style="thin">
        <color theme="8" tint="0.39979247413556324"/>
      </top>
      <bottom style="thick">
        <color theme="8" tint="0.39988402966399123"/>
      </bottom>
      <diagonal/>
    </border>
    <border>
      <left style="thin">
        <color theme="8" tint="0.39982299264503923"/>
      </left>
      <right/>
      <top style="thin">
        <color theme="8" tint="0.39979247413556324"/>
      </top>
      <bottom style="thick">
        <color theme="8" tint="0.39988402966399123"/>
      </bottom>
      <diagonal/>
    </border>
    <border>
      <left/>
      <right/>
      <top style="thin">
        <color theme="9" tint="0.39991454817346722"/>
      </top>
      <bottom style="thin">
        <color theme="9" tint="0.39982299264503923"/>
      </bottom>
      <diagonal/>
    </border>
    <border>
      <left/>
      <right/>
      <top style="thin">
        <color theme="9" tint="0.39982299264503923"/>
      </top>
      <bottom style="thin">
        <color theme="9" tint="0.39982299264503923"/>
      </bottom>
      <diagonal/>
    </border>
    <border>
      <left/>
      <right/>
      <top style="thin">
        <color theme="9" tint="0.39982299264503923"/>
      </top>
      <bottom style="thick">
        <color theme="9" tint="0.39982299264503923"/>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right style="thin">
        <color theme="7" tint="-0.24994659260841701"/>
      </right>
      <top style="thin">
        <color theme="7" tint="-0.24994659260841701"/>
      </top>
      <bottom/>
      <diagonal/>
    </border>
    <border>
      <left/>
      <right/>
      <top style="thin">
        <color theme="7" tint="-0.24994659260841701"/>
      </top>
      <bottom style="thin">
        <color theme="7" tint="-0.24994659260841701"/>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style="thin">
        <color theme="7" tint="-0.24994659260841701"/>
      </top>
      <bottom/>
      <diagonal/>
    </border>
    <border>
      <left style="thin">
        <color theme="7" tint="-0.24994659260841701"/>
      </left>
      <right/>
      <top style="thin">
        <color theme="7" tint="-0.24994659260841701"/>
      </top>
      <bottom/>
      <diagonal/>
    </border>
    <border>
      <left style="thin">
        <color theme="7" tint="-0.24994659260841701"/>
      </left>
      <right style="thin">
        <color theme="7" tint="-0.24994659260841701"/>
      </right>
      <top/>
      <bottom style="thin">
        <color theme="7" tint="-0.24994659260841701"/>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style="thin">
        <color theme="8" tint="0.39982299264503923"/>
      </left>
      <right/>
      <top style="thick">
        <color theme="8" tint="0.39988402966399123"/>
      </top>
      <bottom/>
      <diagonal/>
    </border>
    <border>
      <left/>
      <right style="thin">
        <color theme="8" tint="0.39982299264503923"/>
      </right>
      <top style="thick">
        <color theme="8" tint="0.39988402966399123"/>
      </top>
      <bottom style="thin">
        <color theme="8" tint="0.39979247413556324"/>
      </bottom>
      <diagonal/>
    </border>
    <border>
      <left style="thin">
        <color theme="8" tint="0.39982299264503923"/>
      </left>
      <right/>
      <top/>
      <bottom/>
      <diagonal/>
    </border>
    <border>
      <left/>
      <right style="thin">
        <color theme="8" tint="0.39982299264503923"/>
      </right>
      <top style="thin">
        <color theme="8" tint="0.39979247413556324"/>
      </top>
      <bottom style="thin">
        <color theme="8" tint="0.39979247413556324"/>
      </bottom>
      <diagonal/>
    </border>
    <border>
      <left/>
      <right style="thin">
        <color theme="8" tint="0.39982299264503923"/>
      </right>
      <top style="thin">
        <color theme="8" tint="0.39979247413556324"/>
      </top>
      <bottom style="thick">
        <color theme="8" tint="0.39988402966399123"/>
      </bottom>
      <diagonal/>
    </border>
    <border>
      <left style="thin">
        <color theme="8" tint="0.39982299264503923"/>
      </left>
      <right/>
      <top style="thick">
        <color theme="8" tint="0.39982299264503923"/>
      </top>
      <bottom/>
      <diagonal/>
    </border>
    <border>
      <left style="thin">
        <color theme="8" tint="0.39982299264503923"/>
      </left>
      <right/>
      <top/>
      <bottom style="thick">
        <color theme="8" tint="0.39988402966399123"/>
      </bottom>
      <diagonal/>
    </border>
    <border>
      <left style="thin">
        <color theme="8" tint="0.39982299264503923"/>
      </left>
      <right/>
      <top/>
      <bottom style="thick">
        <color theme="8" tint="0.39985351115451523"/>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3743705557422"/>
      </bottom>
      <diagonal/>
    </border>
    <border>
      <left/>
      <right style="thick">
        <color theme="0" tint="-0.14996795556505021"/>
      </right>
      <top style="thick">
        <color theme="0" tint="-0.14993743705557422"/>
      </top>
      <bottom style="thick">
        <color theme="0" tint="-0.14996795556505021"/>
      </bottom>
      <diagonal/>
    </border>
    <border>
      <left/>
      <right/>
      <top/>
      <bottom style="thick">
        <color theme="9" tint="0.39985351115451523"/>
      </bottom>
      <diagonal/>
    </border>
    <border>
      <left style="thin">
        <color theme="9" tint="0.39985351115451523"/>
      </left>
      <right/>
      <top style="thick">
        <color theme="9" tint="0.39988402966399123"/>
      </top>
      <bottom style="thin">
        <color theme="9" tint="0.39991454817346722"/>
      </bottom>
      <diagonal/>
    </border>
    <border>
      <left/>
      <right style="thin">
        <color theme="9" tint="0.39985351115451523"/>
      </right>
      <top style="thick">
        <color theme="9" tint="0.39988402966399123"/>
      </top>
      <bottom style="thin">
        <color theme="9" tint="0.39991454817346722"/>
      </bottom>
      <diagonal/>
    </border>
    <border>
      <left style="thin">
        <color theme="9" tint="0.39985351115451523"/>
      </left>
      <right/>
      <top style="thin">
        <color theme="9" tint="0.39991454817346722"/>
      </top>
      <bottom style="thin">
        <color theme="9" tint="0.39988402966399123"/>
      </bottom>
      <diagonal/>
    </border>
    <border>
      <left/>
      <right style="thin">
        <color theme="9" tint="0.39985351115451523"/>
      </right>
      <top style="thin">
        <color theme="9" tint="0.39991454817346722"/>
      </top>
      <bottom style="thin">
        <color theme="9" tint="0.39988402966399123"/>
      </bottom>
      <diagonal/>
    </border>
    <border>
      <left style="thin">
        <color theme="9" tint="0.39985351115451523"/>
      </left>
      <right/>
      <top style="thin">
        <color theme="9" tint="0.39988402966399123"/>
      </top>
      <bottom style="thin">
        <color theme="9" tint="0.39988402966399123"/>
      </bottom>
      <diagonal/>
    </border>
    <border>
      <left/>
      <right style="thin">
        <color theme="9" tint="0.39985351115451523"/>
      </right>
      <top style="thin">
        <color theme="9" tint="0.39988402966399123"/>
      </top>
      <bottom style="thin">
        <color theme="9" tint="0.39988402966399123"/>
      </bottom>
      <diagonal/>
    </border>
    <border>
      <left style="thin">
        <color theme="9" tint="0.39985351115451523"/>
      </left>
      <right/>
      <top style="thin">
        <color theme="9" tint="0.39988402966399123"/>
      </top>
      <bottom style="thin">
        <color theme="9" tint="0.39985351115451523"/>
      </bottom>
      <diagonal/>
    </border>
    <border>
      <left/>
      <right style="thin">
        <color theme="9" tint="0.39985351115451523"/>
      </right>
      <top style="thin">
        <color theme="9" tint="0.39988402966399123"/>
      </top>
      <bottom style="thin">
        <color theme="9" tint="0.39991454817346722"/>
      </bottom>
      <diagonal/>
    </border>
    <border>
      <left style="thin">
        <color theme="9" tint="0.39985351115451523"/>
      </left>
      <right/>
      <top/>
      <bottom/>
      <diagonal/>
    </border>
    <border>
      <left/>
      <right style="thin">
        <color theme="9" tint="0.39985351115451523"/>
      </right>
      <top style="thin">
        <color theme="9" tint="0.39991454817346722"/>
      </top>
      <bottom/>
      <diagonal/>
    </border>
    <border>
      <left style="thin">
        <color theme="9" tint="0.39985351115451523"/>
      </left>
      <right/>
      <top style="thin">
        <color theme="9" tint="0.39982299264503923"/>
      </top>
      <bottom style="thin">
        <color theme="9" tint="0.39982299264503923"/>
      </bottom>
      <diagonal/>
    </border>
    <border>
      <left/>
      <right style="thin">
        <color theme="9" tint="0.39985351115451523"/>
      </right>
      <top/>
      <bottom/>
      <diagonal/>
    </border>
    <border>
      <left style="thin">
        <color theme="9" tint="0.39985351115451523"/>
      </left>
      <right/>
      <top style="thin">
        <color theme="9" tint="0.39982299264503923"/>
      </top>
      <bottom style="thick">
        <color theme="9" tint="0.39982299264503923"/>
      </bottom>
      <diagonal/>
    </border>
    <border>
      <left/>
      <right style="thin">
        <color theme="9" tint="0.39985351115451523"/>
      </right>
      <top/>
      <bottom style="thick">
        <color theme="9" tint="0.39982299264503923"/>
      </bottom>
      <diagonal/>
    </border>
    <border>
      <left style="thin">
        <color theme="9" tint="0.39985351115451523"/>
      </left>
      <right/>
      <top/>
      <bottom style="thin">
        <color theme="9" tint="0.39991454817346722"/>
      </bottom>
      <diagonal/>
    </border>
    <border>
      <left/>
      <right style="thin">
        <color theme="9" tint="0.39985351115451523"/>
      </right>
      <top style="thick">
        <color theme="9" tint="0.39982299264503923"/>
      </top>
      <bottom/>
      <diagonal/>
    </border>
    <border>
      <left style="thin">
        <color theme="9" tint="0.39985351115451523"/>
      </left>
      <right/>
      <top style="thin">
        <color theme="9" tint="0.39991454817346722"/>
      </top>
      <bottom style="thin">
        <color theme="9" tint="0.39991454817346722"/>
      </bottom>
      <diagonal/>
    </border>
    <border>
      <left/>
      <right style="thin">
        <color theme="9" tint="0.39985351115451523"/>
      </right>
      <top/>
      <bottom style="thick">
        <color theme="9" tint="0.39988402966399123"/>
      </bottom>
      <diagonal/>
    </border>
    <border>
      <left/>
      <right style="thin">
        <color theme="9" tint="0.39985351115451523"/>
      </right>
      <top style="thin">
        <color theme="9" tint="0.39991454817346722"/>
      </top>
      <bottom style="thin">
        <color theme="9" tint="0.39991454817346722"/>
      </bottom>
      <diagonal/>
    </border>
    <border>
      <left style="thin">
        <color theme="9" tint="0.39985351115451523"/>
      </left>
      <right/>
      <top style="thin">
        <color theme="9" tint="0.39991454817346722"/>
      </top>
      <bottom style="thin">
        <color theme="9" tint="0.39982299264503923"/>
      </bottom>
      <diagonal/>
    </border>
    <border>
      <left/>
      <right style="thin">
        <color theme="9" tint="0.39985351115451523"/>
      </right>
      <top style="thin">
        <color theme="9" tint="0.39991454817346722"/>
      </top>
      <bottom style="thin">
        <color theme="9" tint="0.39982299264503923"/>
      </bottom>
      <diagonal/>
    </border>
    <border>
      <left/>
      <right style="thin">
        <color theme="9" tint="0.39985351115451523"/>
      </right>
      <top style="thin">
        <color theme="9" tint="0.39982299264503923"/>
      </top>
      <bottom style="thin">
        <color theme="9" tint="0.39982299264503923"/>
      </bottom>
      <diagonal/>
    </border>
    <border>
      <left/>
      <right style="thin">
        <color theme="9" tint="0.39985351115451523"/>
      </right>
      <top style="thin">
        <color theme="9" tint="0.39982299264503923"/>
      </top>
      <bottom style="thick">
        <color theme="9" tint="0.39982299264503923"/>
      </bottom>
      <diagonal/>
    </border>
    <border>
      <left/>
      <right style="thin">
        <color theme="9" tint="0.39985351115451523"/>
      </right>
      <top style="thick">
        <color theme="9" tint="0.39988402966399123"/>
      </top>
      <bottom/>
      <diagonal/>
    </border>
    <border>
      <left style="thin">
        <color theme="9" tint="0.39985351115451523"/>
      </left>
      <right/>
      <top style="thin">
        <color theme="9" tint="0.39991454817346722"/>
      </top>
      <bottom style="thick">
        <color theme="9" tint="0.39988402966399123"/>
      </bottom>
      <diagonal/>
    </border>
    <border>
      <left style="thin">
        <color theme="9" tint="0.39985351115451523"/>
      </left>
      <right/>
      <top style="thick">
        <color theme="9" tint="0.39988402966399123"/>
      </top>
      <bottom style="thin">
        <color theme="9" tint="0.39985351115451523"/>
      </bottom>
      <diagonal/>
    </border>
    <border>
      <left/>
      <right style="thin">
        <color theme="9" tint="0.39985351115451523"/>
      </right>
      <top style="thick">
        <color theme="9" tint="0.39988402966399123"/>
      </top>
      <bottom style="thin">
        <color theme="9" tint="0.39985351115451523"/>
      </bottom>
      <diagonal/>
    </border>
    <border>
      <left style="thin">
        <color theme="9" tint="0.39985351115451523"/>
      </left>
      <right/>
      <top style="thin">
        <color theme="9" tint="0.39985351115451523"/>
      </top>
      <bottom style="thin">
        <color theme="9" tint="0.39985351115451523"/>
      </bottom>
      <diagonal/>
    </border>
    <border>
      <left/>
      <right style="thin">
        <color theme="9" tint="0.39985351115451523"/>
      </right>
      <top style="thin">
        <color theme="9" tint="0.39985351115451523"/>
      </top>
      <bottom style="thin">
        <color theme="9" tint="0.39985351115451523"/>
      </bottom>
      <diagonal/>
    </border>
    <border>
      <left style="thin">
        <color theme="9" tint="0.39985351115451523"/>
      </left>
      <right/>
      <top style="thin">
        <color theme="9" tint="0.39985351115451523"/>
      </top>
      <bottom/>
      <diagonal/>
    </border>
    <border>
      <left/>
      <right style="thin">
        <color theme="9" tint="0.39985351115451523"/>
      </right>
      <top style="thin">
        <color theme="9" tint="0.39985351115451523"/>
      </top>
      <bottom/>
      <diagonal/>
    </border>
    <border>
      <left style="thin">
        <color theme="9" tint="0.39985351115451523"/>
      </left>
      <right/>
      <top/>
      <bottom style="thin">
        <color theme="9" tint="0.39985351115451523"/>
      </bottom>
      <diagonal/>
    </border>
    <border>
      <left/>
      <right style="thin">
        <color theme="9" tint="0.39985351115451523"/>
      </right>
      <top/>
      <bottom style="thin">
        <color theme="9" tint="0.39985351115451523"/>
      </bottom>
      <diagonal/>
    </border>
    <border>
      <left style="thin">
        <color theme="9" tint="0.39985351115451523"/>
      </left>
      <right/>
      <top style="thin">
        <color theme="9" tint="0.39985351115451523"/>
      </top>
      <bottom style="thick">
        <color theme="9" tint="0.39988402966399123"/>
      </bottom>
      <diagonal/>
    </border>
    <border>
      <left/>
      <right style="thin">
        <color theme="9" tint="0.39985351115451523"/>
      </right>
      <top style="thin">
        <color theme="9" tint="0.39985351115451523"/>
      </top>
      <bottom style="thick">
        <color theme="9" tint="0.39988402966399123"/>
      </bottom>
      <diagonal/>
    </border>
    <border>
      <left style="thin">
        <color theme="9" tint="0.39985351115451523"/>
      </left>
      <right/>
      <top style="thick">
        <color theme="9" tint="0.39988402966399123"/>
      </top>
      <bottom/>
      <diagonal/>
    </border>
    <border>
      <left style="thin">
        <color theme="9" tint="0.39985351115451523"/>
      </left>
      <right/>
      <top/>
      <bottom style="thick">
        <color theme="9" tint="0.39985351115451523"/>
      </bottom>
      <diagonal/>
    </border>
    <border>
      <left/>
      <right style="thin">
        <color theme="9" tint="0.39985351115451523"/>
      </right>
      <top/>
      <bottom style="thick">
        <color theme="9" tint="0.39985351115451523"/>
      </bottom>
      <diagonal/>
    </border>
    <border>
      <left/>
      <right style="thin">
        <color theme="8" tint="0.39982299264503923"/>
      </right>
      <top style="thick">
        <color theme="8" tint="0.39991454817346722"/>
      </top>
      <bottom style="thick">
        <color theme="8" tint="0.39991454817346722"/>
      </bottom>
      <diagonal/>
    </border>
  </borders>
  <cellStyleXfs count="3">
    <xf numFmtId="0" fontId="0" fillId="0" borderId="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35">
    <xf numFmtId="0" fontId="0" fillId="0" borderId="0" xfId="0">
      <alignment vertical="center"/>
    </xf>
    <xf numFmtId="49" fontId="0" fillId="0" borderId="55" xfId="0" applyNumberFormat="1" applyBorder="1" applyAlignment="1" applyProtection="1">
      <alignment horizontal="center" vertical="center"/>
      <protection locked="0"/>
    </xf>
    <xf numFmtId="0" fontId="0" fillId="3" borderId="48"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0" fillId="0" borderId="26" xfId="0"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27"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28"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100" xfId="0" applyBorder="1" applyProtection="1">
      <alignment vertical="center"/>
      <protection locked="0"/>
    </xf>
    <xf numFmtId="0" fontId="0" fillId="0" borderId="101" xfId="0" applyBorder="1" applyProtection="1">
      <alignment vertical="center"/>
      <protection locked="0"/>
    </xf>
    <xf numFmtId="0" fontId="5" fillId="0" borderId="65" xfId="0" applyFont="1" applyBorder="1" applyProtection="1">
      <alignment vertical="center"/>
      <protection locked="0"/>
    </xf>
    <xf numFmtId="0" fontId="5" fillId="0" borderId="73" xfId="0" applyFont="1" applyBorder="1" applyProtection="1">
      <alignment vertical="center"/>
      <protection locked="0"/>
    </xf>
    <xf numFmtId="0" fontId="5" fillId="0" borderId="75" xfId="0" applyFont="1" applyBorder="1" applyProtection="1">
      <alignment vertical="center"/>
      <protection locked="0"/>
    </xf>
    <xf numFmtId="0" fontId="5" fillId="0" borderId="69" xfId="0" applyFont="1" applyBorder="1" applyProtection="1">
      <alignment vertical="center"/>
      <protection locked="0"/>
    </xf>
    <xf numFmtId="0" fontId="5" fillId="0" borderId="76" xfId="0" applyFont="1" applyBorder="1" applyProtection="1">
      <alignment vertical="center"/>
      <protection locked="0"/>
    </xf>
    <xf numFmtId="0" fontId="5" fillId="0" borderId="71" xfId="0" applyFont="1" applyBorder="1" applyProtection="1">
      <alignment vertical="center"/>
      <protection locked="0"/>
    </xf>
    <xf numFmtId="0" fontId="5" fillId="0" borderId="63" xfId="0" applyFont="1" applyBorder="1" applyProtection="1">
      <alignment vertical="center"/>
      <protection locked="0"/>
    </xf>
    <xf numFmtId="0" fontId="5" fillId="0" borderId="77" xfId="0" applyFont="1" applyBorder="1" applyProtection="1">
      <alignment vertical="center"/>
      <protection locked="0"/>
    </xf>
    <xf numFmtId="0" fontId="5" fillId="0" borderId="74" xfId="0" applyFont="1" applyBorder="1" applyProtection="1">
      <alignment vertical="center"/>
      <protection locked="0"/>
    </xf>
    <xf numFmtId="0" fontId="33" fillId="0" borderId="0" xfId="0" applyFont="1" applyAlignment="1" applyProtection="1">
      <alignment horizontal="right" vertical="center" shrinkToFit="1"/>
      <protection locked="0"/>
    </xf>
    <xf numFmtId="0" fontId="5" fillId="0" borderId="135" xfId="0" applyFont="1" applyBorder="1" applyProtection="1">
      <alignment vertical="center"/>
      <protection locked="0"/>
    </xf>
    <xf numFmtId="0" fontId="0" fillId="3" borderId="138" xfId="0" applyFill="1" applyBorder="1" applyAlignment="1" applyProtection="1">
      <alignment horizontal="center" vertical="center"/>
      <protection locked="0"/>
    </xf>
    <xf numFmtId="0" fontId="0" fillId="0" borderId="142" xfId="0" applyBorder="1" applyProtection="1">
      <alignment vertical="center"/>
      <protection locked="0"/>
    </xf>
    <xf numFmtId="0" fontId="0" fillId="3" borderId="146" xfId="0" applyFill="1" applyBorder="1" applyAlignment="1" applyProtection="1">
      <alignment horizontal="center" vertical="center"/>
      <protection locked="0"/>
    </xf>
    <xf numFmtId="0" fontId="0" fillId="3" borderId="152" xfId="0" applyFill="1" applyBorder="1" applyAlignment="1" applyProtection="1">
      <alignment horizontal="center" vertical="center"/>
      <protection locked="0"/>
    </xf>
    <xf numFmtId="0" fontId="5" fillId="0" borderId="153" xfId="0" applyFont="1" applyBorder="1" applyProtection="1">
      <alignment vertical="center"/>
      <protection locked="0"/>
    </xf>
    <xf numFmtId="0" fontId="5" fillId="0" borderId="144" xfId="0" applyFont="1" applyBorder="1" applyProtection="1">
      <alignment vertical="center"/>
      <protection locked="0"/>
    </xf>
    <xf numFmtId="179" fontId="20" fillId="0" borderId="0" xfId="0" applyNumberFormat="1" applyFont="1" applyAlignment="1" applyProtection="1">
      <alignment horizontal="center" vertical="center"/>
      <protection locked="0"/>
    </xf>
    <xf numFmtId="38" fontId="0" fillId="2" borderId="118" xfId="1" applyFont="1" applyFill="1" applyBorder="1" applyAlignment="1" applyProtection="1">
      <alignment horizontal="right" vertical="center"/>
    </xf>
    <xf numFmtId="38" fontId="0" fillId="2" borderId="119" xfId="1" applyFont="1" applyFill="1" applyBorder="1" applyAlignment="1" applyProtection="1">
      <alignment horizontal="right" vertical="center"/>
    </xf>
    <xf numFmtId="38" fontId="0" fillId="2" borderId="80" xfId="1" applyFont="1" applyFill="1" applyBorder="1" applyAlignment="1" applyProtection="1">
      <alignment horizontal="right" vertical="center"/>
    </xf>
    <xf numFmtId="0" fontId="23" fillId="0" borderId="0" xfId="0" applyFont="1">
      <alignment vertical="center"/>
    </xf>
    <xf numFmtId="0" fontId="27" fillId="0" borderId="0" xfId="0" applyFont="1">
      <alignment vertical="center"/>
    </xf>
    <xf numFmtId="0" fontId="0" fillId="0" borderId="0" xfId="0" applyAlignment="1">
      <alignment horizontal="left" vertical="center"/>
    </xf>
    <xf numFmtId="0" fontId="0" fillId="2" borderId="0" xfId="0" applyFill="1">
      <alignment vertical="center"/>
    </xf>
    <xf numFmtId="0" fontId="0" fillId="2" borderId="0" xfId="0" applyFill="1" applyAlignment="1">
      <alignment horizontal="right" vertical="center"/>
    </xf>
    <xf numFmtId="0" fontId="0" fillId="2" borderId="0" xfId="0" applyFill="1" applyAlignment="1">
      <alignment horizontal="left" vertical="center"/>
    </xf>
    <xf numFmtId="0" fontId="25" fillId="2" borderId="0" xfId="0" applyFont="1" applyFill="1" applyAlignment="1">
      <alignment horizontal="right" vertical="center"/>
    </xf>
    <xf numFmtId="0" fontId="24" fillId="2" borderId="0" xfId="0" applyFont="1" applyFill="1">
      <alignment vertical="center"/>
    </xf>
    <xf numFmtId="0" fontId="24" fillId="2" borderId="0" xfId="0" applyFont="1" applyFill="1" applyAlignment="1">
      <alignment horizontal="center" vertical="center"/>
    </xf>
    <xf numFmtId="0" fontId="20" fillId="2" borderId="55" xfId="0" applyFont="1" applyFill="1" applyBorder="1">
      <alignment vertical="center"/>
    </xf>
    <xf numFmtId="0" fontId="0" fillId="2" borderId="55" xfId="0" applyFill="1" applyBorder="1" applyAlignment="1">
      <alignment horizontal="center" vertical="center"/>
    </xf>
    <xf numFmtId="0" fontId="0" fillId="2" borderId="55" xfId="0" applyFill="1" applyBorder="1">
      <alignment vertical="center"/>
    </xf>
    <xf numFmtId="0" fontId="21" fillId="2" borderId="55" xfId="0" applyFont="1" applyFill="1" applyBorder="1" applyAlignment="1">
      <alignment horizontal="left" vertical="center" indent="1"/>
    </xf>
    <xf numFmtId="0" fontId="21" fillId="2" borderId="55" xfId="0" applyFont="1" applyFill="1" applyBorder="1">
      <alignment vertical="center"/>
    </xf>
    <xf numFmtId="0" fontId="0" fillId="2" borderId="108" xfId="0" applyFill="1" applyBorder="1">
      <alignment vertical="center"/>
    </xf>
    <xf numFmtId="0" fontId="0" fillId="2" borderId="108" xfId="0" applyFill="1" applyBorder="1" applyAlignment="1">
      <alignment horizontal="center" vertical="center"/>
    </xf>
    <xf numFmtId="0" fontId="25" fillId="2" borderId="108" xfId="0" applyFont="1" applyFill="1" applyBorder="1" applyAlignment="1">
      <alignment horizontal="center" vertical="center"/>
    </xf>
    <xf numFmtId="0" fontId="22" fillId="2" borderId="108" xfId="0" applyFont="1" applyFill="1" applyBorder="1" applyAlignment="1">
      <alignment horizontal="left" vertical="center" indent="1"/>
    </xf>
    <xf numFmtId="0" fontId="22" fillId="2" borderId="108" xfId="0" applyFont="1" applyFill="1" applyBorder="1">
      <alignment vertical="center"/>
    </xf>
    <xf numFmtId="0" fontId="0" fillId="2" borderId="109" xfId="0" applyFill="1" applyBorder="1">
      <alignment vertical="center"/>
    </xf>
    <xf numFmtId="0" fontId="0" fillId="2" borderId="109" xfId="0" applyFill="1" applyBorder="1" applyAlignment="1">
      <alignment horizontal="center" vertical="center"/>
    </xf>
    <xf numFmtId="0" fontId="25" fillId="2" borderId="109" xfId="0" applyFont="1" applyFill="1" applyBorder="1" applyAlignment="1">
      <alignment horizontal="center" vertical="center"/>
    </xf>
    <xf numFmtId="0" fontId="22" fillId="2" borderId="109" xfId="0" applyFont="1" applyFill="1" applyBorder="1" applyAlignment="1">
      <alignment horizontal="left" vertical="center" indent="1"/>
    </xf>
    <xf numFmtId="0" fontId="22" fillId="2" borderId="109" xfId="0" applyFont="1" applyFill="1" applyBorder="1">
      <alignment vertical="center"/>
    </xf>
    <xf numFmtId="0" fontId="34" fillId="2" borderId="110" xfId="0" applyFont="1" applyFill="1" applyBorder="1" applyAlignment="1">
      <alignment horizontal="center" vertical="center"/>
    </xf>
    <xf numFmtId="0" fontId="0" fillId="0" borderId="110" xfId="0" applyBorder="1" applyAlignment="1">
      <alignment horizontal="right" vertical="center"/>
    </xf>
    <xf numFmtId="0" fontId="0" fillId="2" borderId="110" xfId="0" applyFill="1" applyBorder="1">
      <alignment vertical="center"/>
    </xf>
    <xf numFmtId="0" fontId="22" fillId="2" borderId="110" xfId="0" applyFont="1" applyFill="1" applyBorder="1" applyAlignment="1">
      <alignment horizontal="left" vertical="center" indent="1"/>
    </xf>
    <xf numFmtId="0" fontId="22" fillId="2" borderId="110" xfId="0" applyFont="1" applyFill="1" applyBorder="1">
      <alignment vertical="center"/>
    </xf>
    <xf numFmtId="0" fontId="0" fillId="2" borderId="167" xfId="0" applyFill="1" applyBorder="1" applyAlignment="1">
      <alignment horizontal="left" vertical="center"/>
    </xf>
    <xf numFmtId="0" fontId="34" fillId="2" borderId="167" xfId="0" applyFont="1" applyFill="1" applyBorder="1" applyAlignment="1">
      <alignment horizontal="center" vertical="center"/>
    </xf>
    <xf numFmtId="0" fontId="0" fillId="0" borderId="167" xfId="0" applyBorder="1" applyAlignment="1">
      <alignment horizontal="right" vertical="center"/>
    </xf>
    <xf numFmtId="0" fontId="0" fillId="2" borderId="167" xfId="0" applyFill="1" applyBorder="1">
      <alignment vertical="center"/>
    </xf>
    <xf numFmtId="49" fontId="0" fillId="2" borderId="167" xfId="0" applyNumberFormat="1" applyFill="1" applyBorder="1">
      <alignment vertical="center"/>
    </xf>
    <xf numFmtId="0" fontId="22" fillId="2" borderId="107" xfId="0" applyFont="1" applyFill="1" applyBorder="1" applyAlignment="1">
      <alignment horizontal="left" vertical="center" indent="1"/>
    </xf>
    <xf numFmtId="0" fontId="22" fillId="2" borderId="107" xfId="0" applyFont="1" applyFill="1" applyBorder="1">
      <alignment vertical="center"/>
    </xf>
    <xf numFmtId="0" fontId="0" fillId="2" borderId="168" xfId="0" applyFill="1" applyBorder="1" applyAlignment="1">
      <alignment horizontal="left" vertical="center" indent="3"/>
    </xf>
    <xf numFmtId="0" fontId="0" fillId="2" borderId="168" xfId="0" applyFill="1" applyBorder="1">
      <alignment vertical="center"/>
    </xf>
    <xf numFmtId="0" fontId="0" fillId="2" borderId="168" xfId="0" applyFill="1" applyBorder="1" applyAlignment="1">
      <alignment horizontal="center" vertical="center"/>
    </xf>
    <xf numFmtId="0" fontId="0" fillId="2" borderId="168" xfId="0" applyFill="1" applyBorder="1" applyAlignment="1">
      <alignment horizontal="left" vertical="center"/>
    </xf>
    <xf numFmtId="0" fontId="34" fillId="2" borderId="168" xfId="0" applyFont="1" applyFill="1" applyBorder="1" applyAlignment="1">
      <alignment horizontal="center" vertical="center"/>
    </xf>
    <xf numFmtId="0" fontId="0" fillId="0" borderId="168" xfId="0" applyBorder="1" applyAlignment="1">
      <alignment horizontal="right" vertical="center"/>
    </xf>
    <xf numFmtId="49" fontId="0" fillId="2" borderId="168" xfId="0" applyNumberFormat="1" applyFill="1" applyBorder="1">
      <alignment vertical="center"/>
    </xf>
    <xf numFmtId="0" fontId="0" fillId="2" borderId="169" xfId="0" applyFill="1" applyBorder="1">
      <alignment vertical="center"/>
    </xf>
    <xf numFmtId="0" fontId="0" fillId="2" borderId="169" xfId="0" applyFill="1" applyBorder="1" applyAlignment="1">
      <alignment horizontal="center" vertical="center"/>
    </xf>
    <xf numFmtId="0" fontId="0" fillId="2" borderId="169" xfId="0" applyFill="1" applyBorder="1" applyAlignment="1">
      <alignment horizontal="left" vertical="center"/>
    </xf>
    <xf numFmtId="0" fontId="34" fillId="2" borderId="169" xfId="0" applyFont="1" applyFill="1" applyBorder="1" applyAlignment="1">
      <alignment horizontal="center" vertical="center"/>
    </xf>
    <xf numFmtId="0" fontId="0" fillId="2" borderId="169" xfId="0" applyFill="1" applyBorder="1" applyAlignment="1">
      <alignment horizontal="right" vertical="center"/>
    </xf>
    <xf numFmtId="49" fontId="0" fillId="2" borderId="169" xfId="0" applyNumberFormat="1" applyFill="1" applyBorder="1">
      <alignment vertical="center"/>
    </xf>
    <xf numFmtId="0" fontId="22" fillId="2" borderId="111" xfId="0" applyFont="1" applyFill="1" applyBorder="1" applyAlignment="1">
      <alignment horizontal="left" vertical="center" indent="1"/>
    </xf>
    <xf numFmtId="0" fontId="22" fillId="2" borderId="111" xfId="0" applyFont="1" applyFill="1" applyBorder="1">
      <alignment vertical="center"/>
    </xf>
    <xf numFmtId="0" fontId="0" fillId="2" borderId="19" xfId="0" applyFill="1" applyBorder="1">
      <alignment vertical="center"/>
    </xf>
    <xf numFmtId="0" fontId="0" fillId="2" borderId="19" xfId="0" applyFill="1" applyBorder="1" applyAlignment="1">
      <alignment horizontal="center" vertical="center"/>
    </xf>
    <xf numFmtId="0" fontId="34" fillId="2" borderId="19" xfId="0" applyFont="1" applyFill="1" applyBorder="1" applyAlignment="1">
      <alignment horizontal="center" vertical="center"/>
    </xf>
    <xf numFmtId="0" fontId="0" fillId="2" borderId="114" xfId="0" applyFill="1" applyBorder="1">
      <alignment vertical="center"/>
    </xf>
    <xf numFmtId="0" fontId="22" fillId="2" borderId="112" xfId="0" applyFont="1" applyFill="1" applyBorder="1" applyAlignment="1">
      <alignment horizontal="left" vertical="center" indent="1"/>
    </xf>
    <xf numFmtId="0" fontId="22" fillId="2" borderId="112" xfId="0" applyFont="1" applyFill="1" applyBorder="1">
      <alignment vertical="center"/>
    </xf>
    <xf numFmtId="0" fontId="0" fillId="2" borderId="18" xfId="0" applyFill="1" applyBorder="1">
      <alignment vertical="center"/>
    </xf>
    <xf numFmtId="0" fontId="0" fillId="2" borderId="18" xfId="0" applyFill="1" applyBorder="1" applyAlignment="1">
      <alignment horizontal="center" vertical="center"/>
    </xf>
    <xf numFmtId="0" fontId="34" fillId="2" borderId="18" xfId="0" applyFont="1" applyFill="1" applyBorder="1" applyAlignment="1">
      <alignment horizontal="center" vertical="center"/>
    </xf>
    <xf numFmtId="49" fontId="0" fillId="0" borderId="18" xfId="0" applyNumberFormat="1" applyBorder="1" applyAlignment="1">
      <alignment horizontal="center" vertical="center"/>
    </xf>
    <xf numFmtId="0" fontId="0" fillId="2" borderId="115" xfId="0" applyFill="1" applyBorder="1">
      <alignment vertical="center"/>
    </xf>
    <xf numFmtId="0" fontId="0" fillId="0" borderId="18" xfId="0" applyBorder="1" applyAlignment="1">
      <alignment horizontal="center" vertical="center"/>
    </xf>
    <xf numFmtId="0" fontId="0" fillId="2" borderId="116" xfId="0" applyFill="1" applyBorder="1">
      <alignment vertical="center"/>
    </xf>
    <xf numFmtId="0" fontId="22" fillId="2" borderId="113" xfId="0" applyFont="1" applyFill="1" applyBorder="1" applyAlignment="1">
      <alignment horizontal="left" vertical="center" indent="1"/>
    </xf>
    <xf numFmtId="0" fontId="22" fillId="2" borderId="113" xfId="0" applyFont="1" applyFill="1" applyBorder="1">
      <alignment vertical="center"/>
    </xf>
    <xf numFmtId="0" fontId="34" fillId="2" borderId="55" xfId="0" applyFont="1" applyFill="1" applyBorder="1" applyAlignment="1">
      <alignment horizontal="center" vertical="center"/>
    </xf>
    <xf numFmtId="0" fontId="22" fillId="2" borderId="18" xfId="0" applyFont="1" applyFill="1" applyBorder="1" applyAlignment="1">
      <alignment horizontal="left" vertical="center" indent="1"/>
    </xf>
    <xf numFmtId="0" fontId="22" fillId="2" borderId="18" xfId="0" applyFont="1" applyFill="1" applyBorder="1">
      <alignment vertical="center"/>
    </xf>
    <xf numFmtId="0" fontId="0" fillId="2" borderId="167" xfId="0" applyFill="1" applyBorder="1" applyAlignment="1">
      <alignment horizontal="center" vertical="center"/>
    </xf>
    <xf numFmtId="0" fontId="0" fillId="0" borderId="167" xfId="0" applyBorder="1" applyAlignment="1">
      <alignment horizontal="center" vertical="center"/>
    </xf>
    <xf numFmtId="0" fontId="22" fillId="2" borderId="167" xfId="0" applyFont="1" applyFill="1" applyBorder="1" applyAlignment="1">
      <alignment horizontal="left" vertical="center" indent="1"/>
    </xf>
    <xf numFmtId="0" fontId="22" fillId="2" borderId="167" xfId="0" applyFont="1" applyFill="1" applyBorder="1">
      <alignment vertical="center"/>
    </xf>
    <xf numFmtId="0" fontId="22" fillId="2" borderId="168" xfId="0" applyFont="1" applyFill="1" applyBorder="1" applyAlignment="1">
      <alignment horizontal="left" vertical="center" indent="1"/>
    </xf>
    <xf numFmtId="0" fontId="22" fillId="2" borderId="168" xfId="0" applyFont="1" applyFill="1" applyBorder="1">
      <alignment vertical="center"/>
    </xf>
    <xf numFmtId="0" fontId="22" fillId="2" borderId="169" xfId="0" applyFont="1" applyFill="1" applyBorder="1" applyAlignment="1">
      <alignment horizontal="left" vertical="center" indent="1"/>
    </xf>
    <xf numFmtId="0" fontId="22" fillId="2" borderId="169" xfId="0" applyFont="1" applyFill="1" applyBorder="1">
      <alignment vertical="center"/>
    </xf>
    <xf numFmtId="0" fontId="22" fillId="2" borderId="117" xfId="0" applyFont="1" applyFill="1" applyBorder="1" applyAlignment="1">
      <alignment horizontal="left" vertical="center" indent="1"/>
    </xf>
    <xf numFmtId="0" fontId="22" fillId="2" borderId="117" xfId="0" applyFont="1" applyFill="1" applyBorder="1">
      <alignment vertical="center"/>
    </xf>
    <xf numFmtId="0" fontId="0" fillId="2" borderId="56" xfId="0" applyFill="1" applyBorder="1">
      <alignment vertical="center"/>
    </xf>
    <xf numFmtId="0" fontId="0" fillId="2" borderId="56" xfId="0" applyFill="1" applyBorder="1" applyAlignment="1">
      <alignment horizontal="center" vertical="center"/>
    </xf>
    <xf numFmtId="0" fontId="34" fillId="2" borderId="56" xfId="0" applyFont="1" applyFill="1" applyBorder="1" applyAlignment="1">
      <alignment horizontal="center" vertical="center"/>
    </xf>
    <xf numFmtId="0" fontId="0" fillId="2" borderId="78" xfId="0" applyFill="1" applyBorder="1">
      <alignment vertical="center"/>
    </xf>
    <xf numFmtId="0" fontId="0" fillId="2" borderId="78" xfId="0" applyFill="1" applyBorder="1" applyAlignment="1">
      <alignment horizontal="center" vertical="center"/>
    </xf>
    <xf numFmtId="0" fontId="34" fillId="2" borderId="78" xfId="0" applyFont="1" applyFill="1" applyBorder="1" applyAlignment="1">
      <alignment horizontal="center" vertical="center"/>
    </xf>
    <xf numFmtId="0" fontId="0" fillId="2" borderId="78" xfId="0" applyFill="1" applyBorder="1" applyAlignment="1">
      <alignment horizontal="left" vertical="center"/>
    </xf>
    <xf numFmtId="0" fontId="21" fillId="2" borderId="78" xfId="0" applyFont="1" applyFill="1" applyBorder="1" applyAlignment="1">
      <alignment horizontal="left" vertical="center" indent="1"/>
    </xf>
    <xf numFmtId="0" fontId="21" fillId="2" borderId="78" xfId="0" applyFont="1" applyFill="1" applyBorder="1">
      <alignment vertical="center"/>
    </xf>
    <xf numFmtId="0" fontId="0" fillId="2" borderId="79" xfId="0" applyFill="1" applyBorder="1">
      <alignment vertical="center"/>
    </xf>
    <xf numFmtId="0" fontId="0" fillId="2" borderId="79" xfId="0" applyFill="1" applyBorder="1" applyAlignment="1">
      <alignment horizontal="center" vertical="center"/>
    </xf>
    <xf numFmtId="0" fontId="34" fillId="2" borderId="79" xfId="0" applyFont="1" applyFill="1" applyBorder="1" applyAlignment="1">
      <alignment horizontal="center" vertical="center"/>
    </xf>
    <xf numFmtId="0" fontId="0" fillId="2" borderId="79" xfId="0" applyFill="1" applyBorder="1" applyAlignment="1">
      <alignment horizontal="left" vertical="center"/>
    </xf>
    <xf numFmtId="0" fontId="22" fillId="2" borderId="79" xfId="0" applyFont="1" applyFill="1" applyBorder="1" applyAlignment="1">
      <alignment horizontal="left" vertical="center" indent="1"/>
    </xf>
    <xf numFmtId="0" fontId="22" fillId="2" borderId="79" xfId="0" applyFont="1" applyFill="1" applyBorder="1">
      <alignment vertical="center"/>
    </xf>
    <xf numFmtId="0" fontId="0" fillId="2" borderId="118" xfId="0" applyFill="1" applyBorder="1">
      <alignment vertical="center"/>
    </xf>
    <xf numFmtId="0" fontId="0" fillId="2" borderId="118" xfId="0" applyFill="1" applyBorder="1" applyAlignment="1">
      <alignment horizontal="center" vertical="center"/>
    </xf>
    <xf numFmtId="0" fontId="34" fillId="2" borderId="118" xfId="0" applyFont="1" applyFill="1" applyBorder="1" applyAlignment="1">
      <alignment horizontal="center" vertical="center"/>
    </xf>
    <xf numFmtId="0" fontId="0" fillId="2" borderId="118" xfId="0" applyFill="1" applyBorder="1" applyAlignment="1">
      <alignment horizontal="left" vertical="center"/>
    </xf>
    <xf numFmtId="0" fontId="22" fillId="2" borderId="118" xfId="0" applyFont="1" applyFill="1" applyBorder="1" applyAlignment="1">
      <alignment horizontal="left" vertical="center" indent="1"/>
    </xf>
    <xf numFmtId="0" fontId="22" fillId="2" borderId="118" xfId="0" applyFont="1" applyFill="1" applyBorder="1">
      <alignment vertical="center"/>
    </xf>
    <xf numFmtId="0" fontId="0" fillId="2" borderId="119" xfId="0" applyFill="1" applyBorder="1">
      <alignment vertical="center"/>
    </xf>
    <xf numFmtId="0" fontId="0" fillId="2" borderId="119" xfId="0" applyFill="1" applyBorder="1" applyAlignment="1">
      <alignment horizontal="center" vertical="center"/>
    </xf>
    <xf numFmtId="0" fontId="34" fillId="2" borderId="119" xfId="0" applyFont="1" applyFill="1" applyBorder="1" applyAlignment="1">
      <alignment horizontal="center" vertical="center"/>
    </xf>
    <xf numFmtId="0" fontId="0" fillId="2" borderId="119" xfId="0" applyFill="1" applyBorder="1" applyAlignment="1">
      <alignment horizontal="left" vertical="center"/>
    </xf>
    <xf numFmtId="0" fontId="22" fillId="2" borderId="119" xfId="0" applyFont="1" applyFill="1" applyBorder="1" applyAlignment="1">
      <alignment horizontal="left" vertical="center" indent="1"/>
    </xf>
    <xf numFmtId="0" fontId="22" fillId="2" borderId="119" xfId="0" applyFont="1" applyFill="1" applyBorder="1">
      <alignment vertical="center"/>
    </xf>
    <xf numFmtId="0" fontId="21" fillId="2" borderId="79" xfId="0" applyFont="1" applyFill="1" applyBorder="1" applyAlignment="1">
      <alignment horizontal="left" vertical="center" indent="1"/>
    </xf>
    <xf numFmtId="0" fontId="21" fillId="2" borderId="79" xfId="0" applyFont="1" applyFill="1" applyBorder="1">
      <alignment vertical="center"/>
    </xf>
    <xf numFmtId="0" fontId="0" fillId="2" borderId="80" xfId="0" applyFill="1" applyBorder="1">
      <alignment vertical="center"/>
    </xf>
    <xf numFmtId="0" fontId="0" fillId="2" borderId="80" xfId="0" applyFill="1" applyBorder="1" applyAlignment="1">
      <alignment horizontal="center" vertical="center"/>
    </xf>
    <xf numFmtId="0" fontId="34" fillId="2" borderId="80" xfId="0" applyFont="1" applyFill="1" applyBorder="1" applyAlignment="1">
      <alignment horizontal="center" vertical="center"/>
    </xf>
    <xf numFmtId="0" fontId="0" fillId="2" borderId="80" xfId="0" applyFill="1" applyBorder="1" applyAlignment="1">
      <alignment horizontal="left" vertical="center"/>
    </xf>
    <xf numFmtId="0" fontId="21" fillId="2" borderId="80" xfId="0" applyFont="1" applyFill="1" applyBorder="1" applyAlignment="1">
      <alignment horizontal="left" vertical="center" indent="1"/>
    </xf>
    <xf numFmtId="0" fontId="21" fillId="2" borderId="80" xfId="0" applyFont="1" applyFill="1" applyBorder="1">
      <alignment vertical="center"/>
    </xf>
    <xf numFmtId="0" fontId="0" fillId="0" borderId="55" xfId="0" applyBorder="1" applyAlignment="1">
      <alignment horizontal="center" vertical="center"/>
    </xf>
    <xf numFmtId="0" fontId="21" fillId="2" borderId="117" xfId="0" applyFont="1" applyFill="1" applyBorder="1" applyAlignment="1">
      <alignment horizontal="left" vertical="center" indent="1"/>
    </xf>
    <xf numFmtId="0" fontId="21" fillId="2" borderId="117" xfId="0" applyFont="1" applyFill="1" applyBorder="1">
      <alignment vertical="center"/>
    </xf>
    <xf numFmtId="0" fontId="0" fillId="2" borderId="18" xfId="0" applyFill="1" applyBorder="1" applyAlignment="1">
      <alignment horizontal="left" vertical="center" indent="3"/>
    </xf>
    <xf numFmtId="0" fontId="0" fillId="2" borderId="56" xfId="0" applyFill="1" applyBorder="1" applyAlignment="1">
      <alignment horizontal="left" vertical="center" indent="3"/>
    </xf>
    <xf numFmtId="0" fontId="0" fillId="0" borderId="56" xfId="0" applyBorder="1" applyAlignment="1">
      <alignment horizontal="center" vertical="center"/>
    </xf>
    <xf numFmtId="0" fontId="0" fillId="0" borderId="0" xfId="0" applyAlignment="1">
      <alignment horizontal="center" vertical="center"/>
    </xf>
    <xf numFmtId="0" fontId="0" fillId="3" borderId="0" xfId="0" applyFill="1">
      <alignment vertical="center"/>
    </xf>
    <xf numFmtId="0" fontId="0" fillId="3" borderId="0" xfId="0" applyFill="1" applyAlignment="1">
      <alignment horizontal="center" vertical="center"/>
    </xf>
    <xf numFmtId="0" fontId="24" fillId="3" borderId="0" xfId="0" applyFont="1" applyFill="1">
      <alignment vertical="center"/>
    </xf>
    <xf numFmtId="0" fontId="0" fillId="3" borderId="0" xfId="0" applyFill="1" applyAlignment="1">
      <alignment horizontal="right" vertical="center"/>
    </xf>
    <xf numFmtId="0" fontId="30" fillId="0" borderId="0" xfId="0" applyFont="1">
      <alignment vertical="center"/>
    </xf>
    <xf numFmtId="0" fontId="0" fillId="3" borderId="82" xfId="0" applyFill="1" applyBorder="1" applyAlignment="1">
      <alignment horizontal="center" vertical="center"/>
    </xf>
    <xf numFmtId="0" fontId="24" fillId="3" borderId="82" xfId="0" applyFont="1" applyFill="1" applyBorder="1">
      <alignment vertical="center"/>
    </xf>
    <xf numFmtId="0" fontId="24" fillId="3" borderId="82" xfId="0" applyFont="1" applyFill="1" applyBorder="1" applyAlignment="1">
      <alignment horizontal="right" vertical="center"/>
    </xf>
    <xf numFmtId="0" fontId="0" fillId="3" borderId="120" xfId="0" applyFill="1" applyBorder="1">
      <alignment vertical="center"/>
    </xf>
    <xf numFmtId="0" fontId="22" fillId="3" borderId="121" xfId="0" applyFont="1" applyFill="1" applyBorder="1" applyAlignment="1">
      <alignment horizontal="left" vertical="center" indent="5"/>
    </xf>
    <xf numFmtId="0" fontId="0" fillId="3" borderId="121" xfId="0" applyFill="1" applyBorder="1" applyAlignment="1">
      <alignment horizontal="center" vertical="center"/>
    </xf>
    <xf numFmtId="0" fontId="0" fillId="3" borderId="121" xfId="0" applyFill="1" applyBorder="1">
      <alignment vertical="center"/>
    </xf>
    <xf numFmtId="0" fontId="22" fillId="3" borderId="121" xfId="0" applyFont="1" applyFill="1" applyBorder="1" applyAlignment="1">
      <alignment horizontal="center" vertical="center" wrapText="1"/>
    </xf>
    <xf numFmtId="0" fontId="22" fillId="3" borderId="97" xfId="0" applyFont="1" applyFill="1" applyBorder="1" applyAlignment="1">
      <alignment horizontal="center" vertical="center" wrapText="1"/>
    </xf>
    <xf numFmtId="0" fontId="22" fillId="3" borderId="125" xfId="0" applyFont="1" applyFill="1" applyBorder="1" applyAlignment="1">
      <alignment horizontal="center" vertical="center"/>
    </xf>
    <xf numFmtId="0" fontId="22" fillId="3" borderId="126" xfId="0" applyFont="1" applyFill="1" applyBorder="1" applyAlignment="1">
      <alignment horizontal="center" vertical="center"/>
    </xf>
    <xf numFmtId="0" fontId="0" fillId="3" borderId="127" xfId="0" applyFill="1" applyBorder="1">
      <alignment vertical="center"/>
    </xf>
    <xf numFmtId="0" fontId="19" fillId="3" borderId="27" xfId="0" applyFont="1" applyFill="1" applyBorder="1" applyAlignment="1">
      <alignment horizontal="center" vertical="center" wrapText="1"/>
    </xf>
    <xf numFmtId="0" fontId="19" fillId="3" borderId="27" xfId="0" applyFont="1" applyFill="1" applyBorder="1" applyAlignment="1">
      <alignment vertical="center" wrapText="1"/>
    </xf>
    <xf numFmtId="0" fontId="19" fillId="3" borderId="29" xfId="0" applyFont="1" applyFill="1" applyBorder="1" applyAlignment="1">
      <alignment vertical="center" wrapText="1"/>
    </xf>
    <xf numFmtId="0" fontId="21" fillId="3" borderId="0" xfId="0" applyFont="1" applyFill="1" applyAlignment="1">
      <alignment horizontal="center" vertical="center"/>
    </xf>
    <xf numFmtId="0" fontId="0" fillId="3" borderId="98" xfId="0" applyFill="1" applyBorder="1" applyAlignment="1">
      <alignment vertical="center" wrapText="1"/>
    </xf>
    <xf numFmtId="0" fontId="0" fillId="3" borderId="58" xfId="0" applyFill="1" applyBorder="1">
      <alignment vertical="center"/>
    </xf>
    <xf numFmtId="0" fontId="0" fillId="3" borderId="66" xfId="0" applyFill="1" applyBorder="1">
      <alignment vertical="center"/>
    </xf>
    <xf numFmtId="0" fontId="0" fillId="3" borderId="128" xfId="0" applyFill="1" applyBorder="1">
      <alignment vertical="center"/>
    </xf>
    <xf numFmtId="0" fontId="26" fillId="3" borderId="33" xfId="0" applyFont="1" applyFill="1" applyBorder="1" applyAlignment="1">
      <alignment horizontal="center" vertical="top"/>
    </xf>
    <xf numFmtId="0" fontId="25" fillId="3" borderId="33" xfId="0" applyFont="1" applyFill="1" applyBorder="1" applyAlignment="1">
      <alignment horizontal="center" vertical="center"/>
    </xf>
    <xf numFmtId="0" fontId="0" fillId="3" borderId="33" xfId="0" applyFill="1" applyBorder="1">
      <alignment vertical="center"/>
    </xf>
    <xf numFmtId="0" fontId="5" fillId="3" borderId="52" xfId="0" applyFont="1" applyFill="1" applyBorder="1" applyAlignment="1">
      <alignment horizontal="center" vertical="center" wrapText="1"/>
    </xf>
    <xf numFmtId="0" fontId="5" fillId="3" borderId="52" xfId="0" applyFont="1" applyFill="1" applyBorder="1" applyAlignment="1">
      <alignment vertical="center" wrapText="1"/>
    </xf>
    <xf numFmtId="0" fontId="5" fillId="3" borderId="54" xfId="0" applyFont="1" applyFill="1" applyBorder="1" applyAlignment="1">
      <alignment vertical="center" wrapText="1"/>
    </xf>
    <xf numFmtId="0" fontId="0" fillId="3" borderId="99" xfId="0" applyFill="1" applyBorder="1" applyAlignment="1">
      <alignment vertical="center" wrapText="1"/>
    </xf>
    <xf numFmtId="0" fontId="0" fillId="3" borderId="59" xfId="0" applyFill="1" applyBorder="1">
      <alignment vertical="center"/>
    </xf>
    <xf numFmtId="0" fontId="0" fillId="3" borderId="67" xfId="0" applyFill="1" applyBorder="1">
      <alignment vertical="center"/>
    </xf>
    <xf numFmtId="0" fontId="0" fillId="3" borderId="129" xfId="0" applyFill="1" applyBorder="1">
      <alignment vertical="center"/>
    </xf>
    <xf numFmtId="0" fontId="0" fillId="3" borderId="49" xfId="0" applyFill="1" applyBorder="1" applyAlignment="1">
      <alignment horizontal="center" vertical="center"/>
    </xf>
    <xf numFmtId="0" fontId="0" fillId="3" borderId="49" xfId="0" applyFill="1" applyBorder="1">
      <alignment vertical="center"/>
    </xf>
    <xf numFmtId="0" fontId="0" fillId="3" borderId="60" xfId="0" applyFill="1" applyBorder="1">
      <alignment vertical="center"/>
    </xf>
    <xf numFmtId="0" fontId="0" fillId="3" borderId="68" xfId="0" applyFill="1" applyBorder="1">
      <alignment vertical="center"/>
    </xf>
    <xf numFmtId="0" fontId="28" fillId="3" borderId="127" xfId="0" applyFont="1" applyFill="1" applyBorder="1">
      <alignment vertical="center"/>
    </xf>
    <xf numFmtId="0" fontId="0" fillId="3" borderId="21" xfId="0" applyFill="1" applyBorder="1" applyAlignment="1">
      <alignment horizontal="center" vertical="center"/>
    </xf>
    <xf numFmtId="0" fontId="0" fillId="3" borderId="21" xfId="0" applyFill="1" applyBorder="1">
      <alignment vertical="center"/>
    </xf>
    <xf numFmtId="0" fontId="0" fillId="3" borderId="61" xfId="0" applyFill="1" applyBorder="1">
      <alignment vertical="center"/>
    </xf>
    <xf numFmtId="0" fontId="0" fillId="3" borderId="69" xfId="0" applyFill="1" applyBorder="1">
      <alignment vertical="center"/>
    </xf>
    <xf numFmtId="0" fontId="29" fillId="3" borderId="137" xfId="0" applyFont="1" applyFill="1" applyBorder="1">
      <alignment vertical="center"/>
    </xf>
    <xf numFmtId="0" fontId="0" fillId="3" borderId="139" xfId="0" applyFill="1" applyBorder="1" applyAlignment="1">
      <alignment horizontal="center" vertical="center"/>
    </xf>
    <xf numFmtId="0" fontId="0" fillId="3" borderId="139" xfId="0" applyFill="1" applyBorder="1">
      <alignment vertical="center"/>
    </xf>
    <xf numFmtId="0" fontId="0" fillId="3" borderId="143" xfId="0" applyFill="1" applyBorder="1">
      <alignment vertical="center"/>
    </xf>
    <xf numFmtId="0" fontId="0" fillId="3" borderId="144" xfId="0" applyFill="1" applyBorder="1">
      <alignment vertical="center"/>
    </xf>
    <xf numFmtId="0" fontId="0" fillId="3" borderId="145" xfId="0" applyFill="1" applyBorder="1">
      <alignment vertical="center"/>
    </xf>
    <xf numFmtId="0" fontId="0" fillId="3" borderId="147" xfId="0" applyFill="1" applyBorder="1" applyAlignment="1">
      <alignment horizontal="center" vertical="center"/>
    </xf>
    <xf numFmtId="0" fontId="0" fillId="3" borderId="147" xfId="0" applyFill="1" applyBorder="1">
      <alignment vertical="center"/>
    </xf>
    <xf numFmtId="0" fontId="0" fillId="3" borderId="149" xfId="0" applyFill="1" applyBorder="1">
      <alignment vertical="center"/>
    </xf>
    <xf numFmtId="0" fontId="0" fillId="3" borderId="150" xfId="0" applyFill="1" applyBorder="1">
      <alignment vertical="center"/>
    </xf>
    <xf numFmtId="0" fontId="28" fillId="3" borderId="132" xfId="0" applyFont="1" applyFill="1" applyBorder="1">
      <alignment vertical="center"/>
    </xf>
    <xf numFmtId="0" fontId="29" fillId="3" borderId="132" xfId="0" applyFont="1" applyFill="1" applyBorder="1">
      <alignment vertical="center"/>
    </xf>
    <xf numFmtId="0" fontId="29" fillId="3" borderId="134" xfId="0" applyFont="1" applyFill="1" applyBorder="1">
      <alignment vertical="center"/>
    </xf>
    <xf numFmtId="0" fontId="0" fillId="3" borderId="41" xfId="0" applyFill="1" applyBorder="1" applyAlignment="1">
      <alignment horizontal="center" vertical="center"/>
    </xf>
    <xf numFmtId="0" fontId="0" fillId="3" borderId="41" xfId="0" applyFill="1" applyBorder="1">
      <alignment vertical="center"/>
    </xf>
    <xf numFmtId="0" fontId="0" fillId="3" borderId="65" xfId="0" applyFill="1" applyBorder="1">
      <alignment vertical="center"/>
    </xf>
    <xf numFmtId="0" fontId="0" fillId="3" borderId="73" xfId="0" applyFill="1" applyBorder="1">
      <alignment vertical="center"/>
    </xf>
    <xf numFmtId="0" fontId="0" fillId="3" borderId="133" xfId="0" applyFill="1" applyBorder="1">
      <alignment vertical="center"/>
    </xf>
    <xf numFmtId="0" fontId="0" fillId="3" borderId="38" xfId="0" applyFill="1" applyBorder="1" applyAlignment="1">
      <alignment horizontal="center" vertical="center"/>
    </xf>
    <xf numFmtId="0" fontId="0" fillId="3" borderId="38" xfId="0" applyFill="1" applyBorder="1">
      <alignment vertical="center"/>
    </xf>
    <xf numFmtId="0" fontId="0" fillId="3" borderId="64" xfId="0" applyFill="1" applyBorder="1">
      <alignment vertical="center"/>
    </xf>
    <xf numFmtId="0" fontId="0" fillId="3" borderId="72" xfId="0" applyFill="1" applyBorder="1">
      <alignment vertical="center"/>
    </xf>
    <xf numFmtId="0" fontId="28" fillId="3" borderId="134" xfId="0" applyFont="1" applyFill="1" applyBorder="1">
      <alignment vertical="center"/>
    </xf>
    <xf numFmtId="0" fontId="0" fillId="3" borderId="62" xfId="0" applyFill="1" applyBorder="1">
      <alignment vertical="center"/>
    </xf>
    <xf numFmtId="0" fontId="29" fillId="3" borderId="151" xfId="0" applyFont="1" applyFill="1" applyBorder="1">
      <alignment vertical="center"/>
    </xf>
    <xf numFmtId="0" fontId="0" fillId="3" borderId="154" xfId="0" applyFill="1" applyBorder="1">
      <alignment vertical="center"/>
    </xf>
    <xf numFmtId="0" fontId="28" fillId="3" borderId="155" xfId="0" applyFont="1" applyFill="1" applyBorder="1">
      <alignment vertical="center"/>
    </xf>
    <xf numFmtId="0" fontId="29" fillId="3" borderId="155" xfId="0" applyFont="1" applyFill="1" applyBorder="1">
      <alignment vertical="center"/>
    </xf>
    <xf numFmtId="0" fontId="29" fillId="3" borderId="156" xfId="0" applyFont="1" applyFill="1" applyBorder="1">
      <alignment vertical="center"/>
    </xf>
    <xf numFmtId="0" fontId="0" fillId="3" borderId="157" xfId="0" applyFill="1" applyBorder="1">
      <alignment vertical="center"/>
    </xf>
    <xf numFmtId="0" fontId="0" fillId="3" borderId="20" xfId="0" applyFill="1" applyBorder="1" applyAlignment="1">
      <alignment horizontal="center" vertical="center"/>
    </xf>
    <xf numFmtId="0" fontId="0" fillId="3" borderId="20" xfId="0" applyFill="1" applyBorder="1">
      <alignment vertical="center"/>
    </xf>
    <xf numFmtId="0" fontId="0" fillId="3" borderId="70" xfId="0" applyFill="1" applyBorder="1">
      <alignment vertical="center"/>
    </xf>
    <xf numFmtId="0" fontId="0" fillId="3" borderId="22" xfId="0" applyFill="1" applyBorder="1" applyAlignment="1">
      <alignment horizontal="center" vertical="center"/>
    </xf>
    <xf numFmtId="0" fontId="0" fillId="3" borderId="22" xfId="0" applyFill="1" applyBorder="1">
      <alignment vertical="center"/>
    </xf>
    <xf numFmtId="0" fontId="0" fillId="3" borderId="158" xfId="0" applyFill="1" applyBorder="1">
      <alignment vertical="center"/>
    </xf>
    <xf numFmtId="0" fontId="0" fillId="3" borderId="35" xfId="0" applyFill="1" applyBorder="1" applyAlignment="1">
      <alignment horizontal="center" vertical="center"/>
    </xf>
    <xf numFmtId="0" fontId="0" fillId="3" borderId="35" xfId="0" applyFill="1" applyBorder="1">
      <alignment vertical="center"/>
    </xf>
    <xf numFmtId="0" fontId="0" fillId="0" borderId="0" xfId="0" applyAlignment="1">
      <alignment horizontal="right" vertical="center"/>
    </xf>
    <xf numFmtId="0" fontId="22" fillId="3" borderId="0" xfId="0" applyFont="1" applyFill="1">
      <alignment vertical="center"/>
    </xf>
    <xf numFmtId="0" fontId="22" fillId="3" borderId="0" xfId="0" applyFont="1" applyFill="1" applyAlignment="1">
      <alignment horizontal="center" vertical="center" wrapText="1"/>
    </xf>
    <xf numFmtId="0" fontId="0" fillId="3" borderId="83" xfId="0" applyFill="1" applyBorder="1" applyAlignment="1">
      <alignment horizontal="center" vertical="center" wrapText="1"/>
    </xf>
    <xf numFmtId="0" fontId="0" fillId="3" borderId="47" xfId="0" applyFill="1" applyBorder="1" applyAlignment="1">
      <alignment horizontal="center" vertical="center"/>
    </xf>
    <xf numFmtId="0" fontId="0" fillId="3" borderId="47" xfId="0" applyFill="1" applyBorder="1" applyAlignment="1">
      <alignment horizontal="left" vertical="center"/>
    </xf>
    <xf numFmtId="0" fontId="0" fillId="3" borderId="121" xfId="0" applyFill="1" applyBorder="1" applyAlignment="1">
      <alignment horizontal="left" vertical="center"/>
    </xf>
    <xf numFmtId="0" fontId="0" fillId="3" borderId="33" xfId="0" applyFill="1" applyBorder="1" applyAlignment="1">
      <alignment horizontal="center" vertical="center"/>
    </xf>
    <xf numFmtId="0" fontId="0" fillId="3" borderId="159" xfId="0" applyFill="1" applyBorder="1">
      <alignment vertical="center"/>
    </xf>
    <xf numFmtId="0" fontId="0" fillId="3" borderId="159" xfId="0" applyFill="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177" fontId="12" fillId="0" borderId="0" xfId="0" applyNumberFormat="1" applyFont="1" applyAlignment="1">
      <alignment horizontal="right" vertical="center" indent="2"/>
    </xf>
    <xf numFmtId="0" fontId="12" fillId="0" borderId="0" xfId="0" applyFont="1" applyAlignment="1">
      <alignment horizontal="right" vertical="center"/>
    </xf>
    <xf numFmtId="0" fontId="13" fillId="0" borderId="0" xfId="0" applyFont="1">
      <alignment vertical="center"/>
    </xf>
    <xf numFmtId="0" fontId="17" fillId="0" borderId="0" xfId="0" applyFont="1">
      <alignment vertical="center"/>
    </xf>
    <xf numFmtId="0" fontId="16" fillId="0" borderId="0" xfId="0" applyFont="1">
      <alignment vertical="center"/>
    </xf>
    <xf numFmtId="0" fontId="4" fillId="0" borderId="0" xfId="0" applyFont="1">
      <alignment vertical="center"/>
    </xf>
    <xf numFmtId="0" fontId="12" fillId="0" borderId="0" xfId="0" applyFont="1" applyAlignment="1">
      <alignment horizontal="left" vertical="center" indent="15"/>
    </xf>
    <xf numFmtId="0" fontId="12" fillId="0" borderId="0" xfId="0" applyFont="1" applyAlignment="1">
      <alignment horizontal="left" vertical="center" indent="12"/>
    </xf>
    <xf numFmtId="0" fontId="10" fillId="0" borderId="0" xfId="0" applyFont="1">
      <alignment vertical="center"/>
    </xf>
    <xf numFmtId="0" fontId="10" fillId="0" borderId="0" xfId="0" applyFont="1" applyAlignment="1">
      <alignment horizontal="center" vertical="center" shrinkToFit="1"/>
    </xf>
    <xf numFmtId="0" fontId="14" fillId="0" borderId="0" xfId="0" applyFont="1" applyAlignment="1">
      <alignment horizontal="right" vertical="center"/>
    </xf>
    <xf numFmtId="0" fontId="12" fillId="0" borderId="0" xfId="0" applyFont="1" applyAlignment="1">
      <alignment horizontal="left" vertical="center"/>
    </xf>
    <xf numFmtId="0" fontId="10" fillId="0" borderId="0" xfId="0" applyFont="1" applyAlignment="1">
      <alignment horizontal="center" vertical="center"/>
    </xf>
    <xf numFmtId="0" fontId="1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8" fillId="0" borderId="0" xfId="0" applyFont="1">
      <alignment vertical="center"/>
    </xf>
    <xf numFmtId="0" fontId="10" fillId="0" borderId="0" xfId="0" applyFont="1" applyAlignment="1">
      <alignment vertical="center" shrinkToFit="1"/>
    </xf>
    <xf numFmtId="0" fontId="4" fillId="0" borderId="12" xfId="0" applyFont="1" applyBorder="1" applyAlignment="1">
      <alignment horizontal="right" vertical="center" shrinkToFit="1"/>
    </xf>
    <xf numFmtId="0" fontId="4" fillId="0" borderId="13" xfId="0" applyFont="1" applyBorder="1" applyAlignment="1">
      <alignment horizontal="left" vertical="center" shrinkToFit="1"/>
    </xf>
    <xf numFmtId="0" fontId="4" fillId="0" borderId="1" xfId="0" applyFont="1" applyBorder="1" applyAlignment="1">
      <alignment horizontal="right" vertical="center" shrinkToFit="1"/>
    </xf>
    <xf numFmtId="0" fontId="4" fillId="0" borderId="1"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right" vertical="center" shrinkToFit="1"/>
    </xf>
    <xf numFmtId="0" fontId="4" fillId="0" borderId="15" xfId="0" applyFont="1" applyBorder="1" applyAlignment="1">
      <alignment horizontal="left" vertical="center" shrinkToFit="1"/>
    </xf>
    <xf numFmtId="0" fontId="4" fillId="0" borderId="0" xfId="0" applyFont="1" applyAlignment="1">
      <alignment horizontal="right" vertical="center" shrinkToFit="1"/>
    </xf>
    <xf numFmtId="0" fontId="4" fillId="0" borderId="15" xfId="0" applyFont="1" applyBorder="1" applyAlignment="1">
      <alignment horizontal="left" vertical="top" shrinkToFit="1"/>
    </xf>
    <xf numFmtId="0" fontId="4" fillId="0" borderId="0" xfId="0" applyFont="1" applyAlignment="1">
      <alignment horizontal="left" vertical="top" shrinkToFit="1"/>
    </xf>
    <xf numFmtId="0" fontId="10" fillId="0" borderId="0" xfId="0" applyFont="1" applyAlignment="1">
      <alignment horizontal="right" vertical="center"/>
    </xf>
    <xf numFmtId="0" fontId="10" fillId="0" borderId="15" xfId="0" applyFont="1" applyBorder="1" applyAlignment="1">
      <alignment horizontal="left" vertical="top"/>
    </xf>
    <xf numFmtId="0" fontId="10" fillId="0" borderId="15" xfId="0" applyFont="1" applyBorder="1" applyAlignment="1">
      <alignment horizontal="left" vertical="center"/>
    </xf>
    <xf numFmtId="0" fontId="4" fillId="0" borderId="16" xfId="0" applyFont="1" applyBorder="1" applyAlignment="1">
      <alignment horizontal="right" vertical="center" shrinkToFit="1"/>
    </xf>
    <xf numFmtId="0" fontId="4" fillId="0" borderId="17" xfId="0" applyFont="1" applyBorder="1" applyAlignment="1">
      <alignment horizontal="left" vertical="center" shrinkToFit="1"/>
    </xf>
    <xf numFmtId="0" fontId="4" fillId="0" borderId="2" xfId="0" applyFont="1" applyBorder="1" applyAlignment="1">
      <alignment horizontal="right" vertical="center" shrinkToFit="1"/>
    </xf>
    <xf numFmtId="0" fontId="4" fillId="0" borderId="17" xfId="0" applyFont="1" applyBorder="1" applyAlignment="1">
      <alignment horizontal="left" vertical="top" shrinkToFit="1"/>
    </xf>
    <xf numFmtId="0" fontId="4" fillId="0" borderId="2" xfId="0" applyFont="1" applyBorder="1" applyAlignment="1">
      <alignment horizontal="left" vertical="top" shrinkToFit="1"/>
    </xf>
    <xf numFmtId="0" fontId="13" fillId="0" borderId="0" xfId="0" applyFont="1" applyAlignment="1">
      <alignment horizontal="left" vertical="center"/>
    </xf>
    <xf numFmtId="0" fontId="39" fillId="0" borderId="0" xfId="0" applyFont="1" applyAlignment="1">
      <alignment horizontal="left" vertical="center"/>
    </xf>
    <xf numFmtId="0" fontId="22" fillId="2" borderId="0" xfId="0" applyFont="1" applyFill="1" applyAlignment="1">
      <alignment horizontal="left" vertical="center" indent="1"/>
    </xf>
    <xf numFmtId="0" fontId="22" fillId="2" borderId="0" xfId="0" applyFont="1" applyFill="1">
      <alignment vertical="center"/>
    </xf>
    <xf numFmtId="0" fontId="0" fillId="2" borderId="0" xfId="0" applyFill="1" applyAlignment="1">
      <alignment horizontal="center" vertical="center"/>
    </xf>
    <xf numFmtId="0" fontId="34" fillId="2" borderId="0" xfId="0" applyFont="1" applyFill="1" applyAlignment="1">
      <alignment horizontal="center" vertical="center"/>
    </xf>
    <xf numFmtId="0" fontId="0" fillId="4" borderId="170" xfId="0" applyFill="1" applyBorder="1">
      <alignment vertical="center"/>
    </xf>
    <xf numFmtId="0" fontId="0" fillId="4" borderId="173" xfId="0" applyFill="1" applyBorder="1">
      <alignment vertical="center"/>
    </xf>
    <xf numFmtId="0" fontId="0" fillId="4" borderId="174" xfId="0" applyFill="1" applyBorder="1">
      <alignment vertical="center"/>
    </xf>
    <xf numFmtId="0" fontId="0" fillId="4" borderId="175" xfId="0" applyFill="1" applyBorder="1">
      <alignment vertical="center"/>
    </xf>
    <xf numFmtId="0" fontId="0" fillId="4" borderId="176" xfId="0" applyFill="1" applyBorder="1">
      <alignment vertical="center"/>
    </xf>
    <xf numFmtId="0" fontId="0" fillId="4" borderId="171" xfId="0" applyFill="1" applyBorder="1">
      <alignment vertical="center"/>
    </xf>
    <xf numFmtId="0" fontId="37" fillId="4" borderId="177" xfId="0" applyFont="1" applyFill="1" applyBorder="1" applyAlignment="1">
      <alignment horizontal="left" vertical="center"/>
    </xf>
    <xf numFmtId="0" fontId="37" fillId="4" borderId="178" xfId="0" applyFont="1" applyFill="1" applyBorder="1" applyAlignment="1">
      <alignment horizontal="left" vertical="center"/>
    </xf>
    <xf numFmtId="0" fontId="0" fillId="4" borderId="179" xfId="0" applyFill="1" applyBorder="1">
      <alignment vertical="center"/>
    </xf>
    <xf numFmtId="0" fontId="38" fillId="4" borderId="177" xfId="0" applyFont="1" applyFill="1" applyBorder="1" applyAlignment="1">
      <alignment horizontal="left" vertical="center"/>
    </xf>
    <xf numFmtId="0" fontId="0" fillId="4" borderId="172" xfId="0" applyFill="1" applyBorder="1">
      <alignment vertical="center"/>
    </xf>
    <xf numFmtId="0" fontId="41" fillId="4" borderId="173" xfId="0" applyFont="1" applyFill="1" applyBorder="1">
      <alignment vertical="center"/>
    </xf>
    <xf numFmtId="0" fontId="41" fillId="4" borderId="174" xfId="0" applyFont="1" applyFill="1" applyBorder="1">
      <alignment vertical="center"/>
    </xf>
    <xf numFmtId="0" fontId="0" fillId="4" borderId="175" xfId="0" applyFill="1" applyBorder="1" applyAlignment="1">
      <alignment vertical="center" wrapText="1"/>
    </xf>
    <xf numFmtId="0" fontId="0" fillId="4" borderId="177" xfId="0" applyFill="1" applyBorder="1" applyAlignment="1">
      <alignment vertical="center" wrapText="1"/>
    </xf>
    <xf numFmtId="0" fontId="0" fillId="3" borderId="180" xfId="0" applyFill="1" applyBorder="1">
      <alignment vertical="center"/>
    </xf>
    <xf numFmtId="0" fontId="0" fillId="3" borderId="182" xfId="0" applyFill="1" applyBorder="1">
      <alignment vertical="center"/>
    </xf>
    <xf numFmtId="0" fontId="0" fillId="3" borderId="185" xfId="0" applyFill="1" applyBorder="1">
      <alignment vertical="center"/>
    </xf>
    <xf numFmtId="0" fontId="0" fillId="3" borderId="186" xfId="0" applyFill="1" applyBorder="1">
      <alignment vertical="center"/>
    </xf>
    <xf numFmtId="0" fontId="0" fillId="3" borderId="187" xfId="0" applyFill="1" applyBorder="1">
      <alignment vertical="center"/>
    </xf>
    <xf numFmtId="0" fontId="0" fillId="4" borderId="170" xfId="0" applyFill="1" applyBorder="1" applyAlignment="1">
      <alignment horizontal="left" vertical="center"/>
    </xf>
    <xf numFmtId="0" fontId="10" fillId="0" borderId="0" xfId="0" applyFont="1" applyAlignment="1">
      <alignment horizontal="left" vertical="center" shrinkToFit="1"/>
    </xf>
    <xf numFmtId="0" fontId="36" fillId="4" borderId="170" xfId="2" applyFill="1" applyBorder="1" applyAlignment="1" applyProtection="1">
      <alignment horizontal="left" vertical="center"/>
      <protection locked="0" hidden="1"/>
    </xf>
    <xf numFmtId="0" fontId="43" fillId="0" borderId="0" xfId="2" applyFont="1" applyProtection="1">
      <alignment vertical="center"/>
    </xf>
    <xf numFmtId="0" fontId="0" fillId="0" borderId="0" xfId="0" applyProtection="1">
      <alignment vertical="center"/>
      <protection locked="0"/>
    </xf>
    <xf numFmtId="0" fontId="45" fillId="0" borderId="0" xfId="0" applyFont="1" applyAlignment="1">
      <alignment horizontal="center" vertical="center"/>
    </xf>
    <xf numFmtId="0" fontId="44" fillId="0" borderId="0" xfId="0" applyFont="1">
      <alignment vertical="center"/>
    </xf>
    <xf numFmtId="0" fontId="44" fillId="5" borderId="188" xfId="0" applyFont="1" applyFill="1" applyBorder="1">
      <alignment vertical="center"/>
    </xf>
    <xf numFmtId="0" fontId="44" fillId="5" borderId="189" xfId="0" applyFont="1" applyFill="1" applyBorder="1">
      <alignment vertical="center"/>
    </xf>
    <xf numFmtId="0" fontId="44" fillId="5" borderId="190" xfId="0" applyFont="1" applyFill="1" applyBorder="1">
      <alignment vertical="center"/>
    </xf>
    <xf numFmtId="0" fontId="45" fillId="5" borderId="191" xfId="0" applyFont="1" applyFill="1" applyBorder="1" applyAlignment="1">
      <alignment horizontal="left" vertical="center" indent="1"/>
    </xf>
    <xf numFmtId="0" fontId="44" fillId="5" borderId="0" xfId="0" applyFont="1" applyFill="1">
      <alignment vertical="center"/>
    </xf>
    <xf numFmtId="0" fontId="45" fillId="5" borderId="192" xfId="0" applyFont="1" applyFill="1" applyBorder="1" applyAlignment="1">
      <alignment horizontal="left" vertical="center" indent="1"/>
    </xf>
    <xf numFmtId="0" fontId="44" fillId="5" borderId="193" xfId="0" applyFont="1" applyFill="1" applyBorder="1">
      <alignment vertical="center"/>
    </xf>
    <xf numFmtId="49" fontId="0" fillId="0" borderId="167" xfId="0" applyNumberFormat="1" applyBorder="1" applyAlignment="1" applyProtection="1">
      <alignment horizontal="center" vertical="center"/>
      <protection locked="0"/>
    </xf>
    <xf numFmtId="38" fontId="0" fillId="2" borderId="79" xfId="1" applyFont="1" applyFill="1" applyBorder="1" applyAlignment="1" applyProtection="1">
      <alignment horizontal="right" vertical="center"/>
    </xf>
    <xf numFmtId="49" fontId="0" fillId="0" borderId="18" xfId="0" applyNumberFormat="1" applyBorder="1" applyAlignment="1" applyProtection="1">
      <alignment horizontal="center" vertical="center"/>
      <protection locked="0"/>
    </xf>
    <xf numFmtId="0" fontId="0" fillId="2" borderId="117" xfId="0" applyFill="1" applyBorder="1" applyAlignment="1">
      <alignment horizontal="left" vertical="center"/>
    </xf>
    <xf numFmtId="0" fontId="0" fillId="2" borderId="117" xfId="0" applyFill="1" applyBorder="1">
      <alignment vertical="center"/>
    </xf>
    <xf numFmtId="0" fontId="0" fillId="2" borderId="117" xfId="0" applyFill="1" applyBorder="1" applyAlignment="1">
      <alignment horizontal="center" vertical="center"/>
    </xf>
    <xf numFmtId="0" fontId="34" fillId="2" borderId="117" xfId="0" applyFont="1" applyFill="1" applyBorder="1" applyAlignment="1">
      <alignment horizontal="center" vertical="center"/>
    </xf>
    <xf numFmtId="0" fontId="0" fillId="2" borderId="196" xfId="0" applyFill="1" applyBorder="1" applyAlignment="1">
      <alignment horizontal="left" vertical="center"/>
    </xf>
    <xf numFmtId="0" fontId="0" fillId="2" borderId="196" xfId="0" applyFill="1" applyBorder="1">
      <alignment vertical="center"/>
    </xf>
    <xf numFmtId="0" fontId="0" fillId="2" borderId="196" xfId="0" applyFill="1" applyBorder="1" applyAlignment="1">
      <alignment horizontal="center" vertical="center"/>
    </xf>
    <xf numFmtId="0" fontId="34" fillId="2" borderId="196" xfId="0" applyFont="1" applyFill="1" applyBorder="1" applyAlignment="1">
      <alignment horizontal="center" vertical="center"/>
    </xf>
    <xf numFmtId="0" fontId="22" fillId="2" borderId="196" xfId="0" applyFont="1" applyFill="1" applyBorder="1" applyAlignment="1">
      <alignment horizontal="left" vertical="center" indent="1"/>
    </xf>
    <xf numFmtId="0" fontId="22" fillId="2" borderId="196" xfId="0" applyFont="1" applyFill="1" applyBorder="1">
      <alignment vertical="center"/>
    </xf>
    <xf numFmtId="49" fontId="22" fillId="2" borderId="197" xfId="0" applyNumberFormat="1" applyFont="1" applyFill="1" applyBorder="1" applyAlignment="1">
      <alignment horizontal="center" vertical="center"/>
    </xf>
    <xf numFmtId="0" fontId="21" fillId="2" borderId="198" xfId="0" applyFont="1" applyFill="1" applyBorder="1">
      <alignment vertical="center"/>
    </xf>
    <xf numFmtId="49" fontId="22" fillId="2" borderId="199" xfId="0" applyNumberFormat="1" applyFont="1" applyFill="1" applyBorder="1" applyAlignment="1">
      <alignment horizontal="center" vertical="center"/>
    </xf>
    <xf numFmtId="0" fontId="22" fillId="2" borderId="200" xfId="0" applyFont="1" applyFill="1" applyBorder="1">
      <alignment vertical="center"/>
    </xf>
    <xf numFmtId="49" fontId="22" fillId="2" borderId="201" xfId="0" applyNumberFormat="1" applyFont="1" applyFill="1" applyBorder="1" applyAlignment="1">
      <alignment horizontal="center" vertical="center"/>
    </xf>
    <xf numFmtId="0" fontId="22" fillId="2" borderId="202" xfId="0" applyFont="1" applyFill="1" applyBorder="1">
      <alignment vertical="center"/>
    </xf>
    <xf numFmtId="49" fontId="22" fillId="2" borderId="203" xfId="0" applyNumberFormat="1" applyFont="1" applyFill="1" applyBorder="1" applyAlignment="1">
      <alignment horizontal="center" vertical="center"/>
    </xf>
    <xf numFmtId="0" fontId="22" fillId="2" borderId="204" xfId="0" applyFont="1" applyFill="1" applyBorder="1">
      <alignment vertical="center"/>
    </xf>
    <xf numFmtId="49" fontId="22" fillId="2" borderId="205" xfId="0" applyNumberFormat="1" applyFont="1" applyFill="1" applyBorder="1" applyAlignment="1">
      <alignment horizontal="center" vertical="center"/>
    </xf>
    <xf numFmtId="0" fontId="22" fillId="2" borderId="206" xfId="0" applyFont="1" applyFill="1" applyBorder="1">
      <alignment vertical="center"/>
    </xf>
    <xf numFmtId="49" fontId="22" fillId="2" borderId="207" xfId="0" applyNumberFormat="1" applyFont="1" applyFill="1" applyBorder="1" applyAlignment="1">
      <alignment horizontal="center" vertical="center"/>
    </xf>
    <xf numFmtId="0" fontId="22" fillId="2" borderId="208" xfId="0" applyFont="1" applyFill="1" applyBorder="1">
      <alignment vertical="center"/>
    </xf>
    <xf numFmtId="49" fontId="22" fillId="2" borderId="209" xfId="0" applyNumberFormat="1" applyFont="1" applyFill="1" applyBorder="1" applyAlignment="1">
      <alignment horizontal="center" vertical="center"/>
    </xf>
    <xf numFmtId="0" fontId="22" fillId="2" borderId="210" xfId="0" applyFont="1" applyFill="1" applyBorder="1">
      <alignment vertical="center"/>
    </xf>
    <xf numFmtId="49" fontId="22" fillId="2" borderId="211" xfId="0" applyNumberFormat="1" applyFont="1" applyFill="1" applyBorder="1" applyAlignment="1">
      <alignment horizontal="center" vertical="center"/>
    </xf>
    <xf numFmtId="0" fontId="22" fillId="2" borderId="212" xfId="0" applyFont="1" applyFill="1" applyBorder="1">
      <alignment vertical="center"/>
    </xf>
    <xf numFmtId="49" fontId="22" fillId="2" borderId="213" xfId="0" applyNumberFormat="1" applyFont="1" applyFill="1" applyBorder="1" applyAlignment="1">
      <alignment horizontal="center" vertical="center"/>
    </xf>
    <xf numFmtId="0" fontId="22" fillId="2" borderId="214" xfId="0" applyFont="1" applyFill="1" applyBorder="1">
      <alignment vertical="center"/>
    </xf>
    <xf numFmtId="0" fontId="22" fillId="2" borderId="215" xfId="0" applyFont="1" applyFill="1" applyBorder="1">
      <alignment vertical="center"/>
    </xf>
    <xf numFmtId="49" fontId="22" fillId="2" borderId="216" xfId="0" applyNumberFormat="1" applyFont="1" applyFill="1" applyBorder="1" applyAlignment="1">
      <alignment horizontal="center" vertical="center"/>
    </xf>
    <xf numFmtId="0" fontId="22" fillId="2" borderId="217" xfId="0" applyFont="1" applyFill="1" applyBorder="1">
      <alignment vertical="center"/>
    </xf>
    <xf numFmtId="0" fontId="22" fillId="2" borderId="218" xfId="0" applyFont="1" applyFill="1" applyBorder="1">
      <alignment vertical="center"/>
    </xf>
    <xf numFmtId="0" fontId="22" fillId="2" borderId="219" xfId="0" applyFont="1" applyFill="1" applyBorder="1">
      <alignment vertical="center"/>
    </xf>
    <xf numFmtId="0" fontId="22" fillId="2" borderId="220" xfId="0" applyFont="1" applyFill="1" applyBorder="1">
      <alignment vertical="center"/>
    </xf>
    <xf numFmtId="49" fontId="22" fillId="2" borderId="221" xfId="0" applyNumberFormat="1" applyFont="1" applyFill="1" applyBorder="1" applyAlignment="1">
      <alignment horizontal="center" vertical="center"/>
    </xf>
    <xf numFmtId="49" fontId="22" fillId="2" borderId="222" xfId="0" applyNumberFormat="1" applyFont="1" applyFill="1" applyBorder="1" applyAlignment="1">
      <alignment horizontal="center" vertical="center"/>
    </xf>
    <xf numFmtId="0" fontId="21" fillId="2" borderId="223" xfId="0" applyFont="1" applyFill="1" applyBorder="1">
      <alignment vertical="center"/>
    </xf>
    <xf numFmtId="49" fontId="22" fillId="2" borderId="224" xfId="0" applyNumberFormat="1" applyFont="1" applyFill="1" applyBorder="1" applyAlignment="1">
      <alignment horizontal="center" vertical="center"/>
    </xf>
    <xf numFmtId="0" fontId="22" fillId="2" borderId="225" xfId="0" applyFont="1" applyFill="1" applyBorder="1">
      <alignment vertical="center"/>
    </xf>
    <xf numFmtId="49" fontId="22" fillId="2" borderId="226" xfId="0" applyNumberFormat="1" applyFont="1" applyFill="1" applyBorder="1" applyAlignment="1">
      <alignment horizontal="center" vertical="center"/>
    </xf>
    <xf numFmtId="0" fontId="22" fillId="2" borderId="227" xfId="0" applyFont="1" applyFill="1" applyBorder="1">
      <alignment vertical="center"/>
    </xf>
    <xf numFmtId="49" fontId="22" fillId="2" borderId="228" xfId="0" applyNumberFormat="1" applyFont="1" applyFill="1" applyBorder="1" applyAlignment="1">
      <alignment horizontal="center" vertical="center"/>
    </xf>
    <xf numFmtId="0" fontId="22" fillId="2" borderId="229" xfId="0" applyFont="1" applyFill="1" applyBorder="1">
      <alignment vertical="center"/>
    </xf>
    <xf numFmtId="0" fontId="21" fillId="2" borderId="225" xfId="0" applyFont="1" applyFill="1" applyBorder="1">
      <alignment vertical="center"/>
    </xf>
    <xf numFmtId="49" fontId="22" fillId="2" borderId="230" xfId="0" applyNumberFormat="1" applyFont="1" applyFill="1" applyBorder="1" applyAlignment="1">
      <alignment horizontal="center" vertical="center"/>
    </xf>
    <xf numFmtId="0" fontId="21" fillId="2" borderId="231" xfId="0" applyFont="1" applyFill="1" applyBorder="1">
      <alignment vertical="center"/>
    </xf>
    <xf numFmtId="0" fontId="21" fillId="2" borderId="220" xfId="0" applyFont="1" applyFill="1" applyBorder="1">
      <alignment vertical="center"/>
    </xf>
    <xf numFmtId="49" fontId="22" fillId="2" borderId="232" xfId="0" applyNumberFormat="1" applyFont="1" applyFill="1" applyBorder="1" applyAlignment="1">
      <alignment horizontal="center" vertical="center"/>
    </xf>
    <xf numFmtId="49" fontId="22" fillId="2" borderId="233" xfId="0" applyNumberFormat="1" applyFont="1" applyFill="1" applyBorder="1" applyAlignment="1">
      <alignment horizontal="center" vertical="center"/>
    </xf>
    <xf numFmtId="0" fontId="22" fillId="2" borderId="234" xfId="0" applyFont="1" applyFill="1" applyBorder="1">
      <alignment vertical="center"/>
    </xf>
    <xf numFmtId="0" fontId="46" fillId="0" borderId="0" xfId="2" applyFont="1" applyProtection="1">
      <alignment vertical="center"/>
    </xf>
    <xf numFmtId="0" fontId="30" fillId="0" borderId="194" xfId="0" applyFont="1" applyBorder="1" applyProtection="1">
      <alignment vertical="center"/>
      <protection locked="0"/>
    </xf>
    <xf numFmtId="0" fontId="30" fillId="0" borderId="195" xfId="0" applyFont="1" applyBorder="1" applyProtection="1">
      <alignment vertical="center"/>
      <protection locked="0"/>
    </xf>
    <xf numFmtId="38" fontId="0" fillId="0" borderId="86" xfId="1" applyFont="1" applyFill="1" applyBorder="1" applyAlignment="1" applyProtection="1">
      <alignment horizontal="left" vertical="center" shrinkToFit="1"/>
      <protection locked="0"/>
    </xf>
    <xf numFmtId="38" fontId="0" fillId="0" borderId="89" xfId="1" applyFont="1" applyFill="1" applyBorder="1" applyAlignment="1" applyProtection="1">
      <alignment horizontal="left" vertical="center" shrinkToFit="1"/>
      <protection locked="0"/>
    </xf>
    <xf numFmtId="38" fontId="0" fillId="0" borderId="92" xfId="1" applyFont="1" applyFill="1" applyBorder="1" applyAlignment="1" applyProtection="1">
      <alignment horizontal="left" vertical="center" shrinkToFit="1"/>
      <protection locked="0"/>
    </xf>
    <xf numFmtId="38" fontId="0" fillId="0" borderId="162" xfId="1" applyFont="1" applyFill="1" applyBorder="1" applyAlignment="1" applyProtection="1">
      <alignment horizontal="left" vertical="center" shrinkToFit="1"/>
      <protection locked="0"/>
    </xf>
    <xf numFmtId="38" fontId="0" fillId="0" borderId="164" xfId="1" applyFont="1" applyFill="1" applyBorder="1" applyAlignment="1" applyProtection="1">
      <alignment horizontal="left" vertical="center" shrinkToFit="1"/>
      <protection locked="0"/>
    </xf>
    <xf numFmtId="38" fontId="0" fillId="0" borderId="160" xfId="1" applyFont="1" applyFill="1" applyBorder="1" applyAlignment="1" applyProtection="1">
      <alignment horizontal="left" vertical="center" shrinkToFit="1"/>
      <protection locked="0"/>
    </xf>
    <xf numFmtId="177" fontId="24" fillId="0" borderId="0" xfId="0" applyNumberFormat="1" applyFont="1" applyProtection="1">
      <alignment vertical="center"/>
      <protection locked="0"/>
    </xf>
    <xf numFmtId="0" fontId="0" fillId="4" borderId="170" xfId="0" applyFill="1" applyBorder="1" applyAlignment="1">
      <alignment horizontal="left" vertical="center"/>
    </xf>
    <xf numFmtId="0" fontId="0" fillId="4" borderId="175" xfId="0" applyFill="1" applyBorder="1" applyAlignment="1">
      <alignment horizontal="left" vertical="center"/>
    </xf>
    <xf numFmtId="0" fontId="0" fillId="4" borderId="177" xfId="0" applyFill="1" applyBorder="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0" fontId="0" fillId="0" borderId="0" xfId="0" applyAlignment="1">
      <alignment horizontal="right" vertical="center"/>
    </xf>
    <xf numFmtId="0" fontId="0" fillId="0" borderId="117" xfId="0" applyBorder="1" applyAlignment="1" applyProtection="1">
      <alignment horizontal="left" vertical="top" wrapText="1"/>
      <protection locked="0"/>
    </xf>
    <xf numFmtId="0" fontId="0" fillId="0" borderId="196" xfId="0" applyBorder="1" applyAlignment="1" applyProtection="1">
      <alignment horizontal="left" vertical="top" wrapText="1"/>
      <protection locked="0"/>
    </xf>
    <xf numFmtId="0" fontId="0" fillId="2" borderId="110" xfId="0" applyFill="1" applyBorder="1" applyAlignment="1">
      <alignment horizontal="left" vertical="center"/>
    </xf>
    <xf numFmtId="0" fontId="24" fillId="2" borderId="0" xfId="0" applyFont="1" applyFill="1" applyAlignment="1">
      <alignment horizontal="center" vertical="center"/>
    </xf>
    <xf numFmtId="0" fontId="0" fillId="0" borderId="55"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8" fillId="2" borderId="0" xfId="0" applyFont="1" applyFill="1" applyAlignment="1">
      <alignment horizontal="right" vertical="center"/>
    </xf>
    <xf numFmtId="0" fontId="0" fillId="0" borderId="108" xfId="0" applyBorder="1" applyAlignment="1" applyProtection="1">
      <alignment horizontal="left" vertical="center" shrinkToFit="1"/>
      <protection locked="0"/>
    </xf>
    <xf numFmtId="0" fontId="0" fillId="0" borderId="109"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49" fontId="0" fillId="0" borderId="110" xfId="0" applyNumberFormat="1" applyBorder="1" applyAlignment="1" applyProtection="1">
      <alignment horizontal="left" vertical="center"/>
      <protection locked="0"/>
    </xf>
    <xf numFmtId="0" fontId="0" fillId="0" borderId="18" xfId="0" applyBorder="1" applyAlignment="1" applyProtection="1">
      <alignment horizontal="right" vertical="center" shrinkToFit="1"/>
      <protection locked="0"/>
    </xf>
    <xf numFmtId="49" fontId="0" fillId="0" borderId="167" xfId="0" applyNumberFormat="1" applyBorder="1" applyAlignment="1" applyProtection="1">
      <alignment horizontal="left" vertical="center"/>
      <protection locked="0"/>
    </xf>
    <xf numFmtId="49" fontId="0" fillId="0" borderId="167" xfId="0" applyNumberFormat="1" applyBorder="1" applyAlignment="1" applyProtection="1">
      <alignment horizontal="center" vertical="center"/>
      <protection locked="0"/>
    </xf>
    <xf numFmtId="0" fontId="0" fillId="0" borderId="168" xfId="0" applyBorder="1" applyAlignment="1" applyProtection="1">
      <alignment horizontal="left" vertical="center" shrinkToFit="1"/>
      <protection locked="0"/>
    </xf>
    <xf numFmtId="0" fontId="0" fillId="0" borderId="113" xfId="0" applyBorder="1" applyAlignment="1" applyProtection="1">
      <alignment horizontal="left" vertical="center"/>
      <protection locked="0"/>
    </xf>
    <xf numFmtId="38" fontId="0" fillId="2" borderId="79" xfId="1" applyFont="1" applyFill="1" applyBorder="1" applyAlignment="1" applyProtection="1">
      <alignment horizontal="right" vertical="center"/>
    </xf>
    <xf numFmtId="0" fontId="0" fillId="0" borderId="56" xfId="0" applyBorder="1" applyAlignment="1" applyProtection="1">
      <alignment horizontal="left" vertical="center" shrinkToFit="1"/>
      <protection locked="0"/>
    </xf>
    <xf numFmtId="49" fontId="0" fillId="0" borderId="18" xfId="0" applyNumberFormat="1" applyBorder="1" applyAlignment="1" applyProtection="1">
      <alignment horizontal="center" vertical="center"/>
      <protection locked="0"/>
    </xf>
    <xf numFmtId="0" fontId="20" fillId="2" borderId="167" xfId="0" applyFont="1" applyFill="1" applyBorder="1" applyAlignment="1">
      <alignment horizontal="left" vertical="center"/>
    </xf>
    <xf numFmtId="38" fontId="0" fillId="2" borderId="78" xfId="1" applyFont="1" applyFill="1" applyBorder="1" applyAlignment="1" applyProtection="1">
      <alignment horizontal="right" vertical="center"/>
    </xf>
    <xf numFmtId="38" fontId="0" fillId="0" borderId="79" xfId="1" applyFont="1" applyFill="1" applyBorder="1" applyAlignment="1" applyProtection="1">
      <alignment horizontal="right" vertical="center"/>
      <protection locked="0"/>
    </xf>
    <xf numFmtId="49" fontId="0" fillId="0" borderId="168" xfId="0" applyNumberFormat="1" applyBorder="1" applyAlignment="1" applyProtection="1">
      <alignment horizontal="left" vertical="center"/>
      <protection locked="0"/>
    </xf>
    <xf numFmtId="49" fontId="0" fillId="2" borderId="169" xfId="0" applyNumberFormat="1" applyFill="1" applyBorder="1" applyAlignment="1">
      <alignment horizontal="left" vertical="center"/>
    </xf>
    <xf numFmtId="0" fontId="36" fillId="0" borderId="169" xfId="2" applyBorder="1" applyAlignment="1" applyProtection="1">
      <alignment horizontal="left" vertical="center"/>
      <protection locked="0"/>
    </xf>
    <xf numFmtId="0" fontId="0" fillId="0" borderId="169" xfId="0" applyBorder="1" applyAlignment="1" applyProtection="1">
      <alignment horizontal="left" vertical="center"/>
      <protection locked="0"/>
    </xf>
    <xf numFmtId="38" fontId="0" fillId="0" borderId="78" xfId="1" applyFont="1" applyFill="1" applyBorder="1" applyAlignment="1" applyProtection="1">
      <alignment horizontal="right" vertical="center"/>
      <protection locked="0"/>
    </xf>
    <xf numFmtId="0" fontId="0" fillId="0" borderId="55" xfId="0" applyBorder="1" applyAlignment="1" applyProtection="1">
      <alignment horizontal="right" vertical="center" shrinkToFit="1"/>
      <protection locked="0"/>
    </xf>
    <xf numFmtId="0" fontId="0" fillId="0" borderId="56" xfId="0" applyBorder="1" applyAlignment="1" applyProtection="1">
      <alignment horizontal="right" vertical="center" shrinkToFit="1"/>
      <protection locked="0"/>
    </xf>
    <xf numFmtId="38" fontId="0" fillId="0" borderId="80" xfId="1" applyFont="1" applyFill="1" applyBorder="1" applyAlignment="1" applyProtection="1">
      <alignment horizontal="right" vertical="center"/>
      <protection locked="0"/>
    </xf>
    <xf numFmtId="38" fontId="0" fillId="0" borderId="118" xfId="1" applyFont="1" applyFill="1" applyBorder="1" applyAlignment="1" applyProtection="1">
      <alignment horizontal="right" vertical="center"/>
      <protection locked="0"/>
    </xf>
    <xf numFmtId="0" fontId="20" fillId="3" borderId="57" xfId="0" applyFont="1" applyFill="1" applyBorder="1" applyAlignment="1">
      <alignment horizontal="left" vertical="center" shrinkToFit="1"/>
    </xf>
    <xf numFmtId="0" fontId="20" fillId="3" borderId="235" xfId="0" applyFont="1" applyFill="1" applyBorder="1" applyAlignment="1">
      <alignment horizontal="left" vertical="center" shrinkToFit="1"/>
    </xf>
    <xf numFmtId="179" fontId="0" fillId="3" borderId="82" xfId="0" applyNumberFormat="1" applyFill="1" applyBorder="1" applyAlignment="1">
      <alignment horizontal="center" vertical="center"/>
    </xf>
    <xf numFmtId="0" fontId="8" fillId="3" borderId="82" xfId="0" applyFont="1" applyFill="1" applyBorder="1" applyAlignment="1">
      <alignment horizontal="right" vertical="center"/>
    </xf>
    <xf numFmtId="0" fontId="24" fillId="3" borderId="0" xfId="0" applyFont="1" applyFill="1" applyAlignment="1">
      <alignment horizontal="center" vertical="center"/>
    </xf>
    <xf numFmtId="0" fontId="5" fillId="3" borderId="102" xfId="0" applyFont="1" applyFill="1" applyBorder="1" applyAlignment="1">
      <alignment horizontal="left" vertical="center" wrapText="1"/>
    </xf>
    <xf numFmtId="0" fontId="5" fillId="3" borderId="130" xfId="0" applyFont="1" applyFill="1" applyBorder="1" applyAlignment="1">
      <alignment horizontal="left" vertical="center" wrapText="1"/>
    </xf>
    <xf numFmtId="0" fontId="5" fillId="3" borderId="103" xfId="0" applyFont="1" applyFill="1" applyBorder="1" applyAlignment="1">
      <alignment horizontal="left" vertical="center" wrapText="1"/>
    </xf>
    <xf numFmtId="0" fontId="5" fillId="3" borderId="131" xfId="0" applyFont="1" applyFill="1" applyBorder="1" applyAlignment="1">
      <alignment horizontal="left" vertical="center" wrapText="1"/>
    </xf>
    <xf numFmtId="0" fontId="0" fillId="3" borderId="158" xfId="0" applyFill="1" applyBorder="1" applyAlignment="1">
      <alignment horizontal="center" vertical="center"/>
    </xf>
    <xf numFmtId="0" fontId="0" fillId="3" borderId="35" xfId="0" applyFill="1" applyBorder="1" applyAlignment="1">
      <alignment horizontal="center" vertical="center"/>
    </xf>
    <xf numFmtId="38" fontId="0" fillId="0" borderId="35" xfId="1" applyFont="1" applyFill="1" applyBorder="1" applyAlignment="1" applyProtection="1">
      <alignment horizontal="right" vertical="center"/>
      <protection locked="0"/>
    </xf>
    <xf numFmtId="38" fontId="0" fillId="0" borderId="46" xfId="1" applyFont="1" applyFill="1" applyBorder="1" applyAlignment="1" applyProtection="1">
      <alignment horizontal="right" vertical="center"/>
      <protection locked="0"/>
    </xf>
    <xf numFmtId="0" fontId="20" fillId="3" borderId="57" xfId="0" applyFont="1" applyFill="1" applyBorder="1" applyAlignment="1">
      <alignment horizontal="left" vertical="center" wrapText="1"/>
    </xf>
    <xf numFmtId="0" fontId="20" fillId="3" borderId="35" xfId="0" applyFont="1" applyFill="1" applyBorder="1" applyAlignment="1">
      <alignment horizontal="left" vertical="center" wrapText="1"/>
    </xf>
    <xf numFmtId="0" fontId="20" fillId="3" borderId="136" xfId="0" applyFont="1" applyFill="1" applyBorder="1" applyAlignment="1">
      <alignment horizontal="left" vertical="center" wrapText="1"/>
    </xf>
    <xf numFmtId="38" fontId="0" fillId="0" borderId="35" xfId="1" applyFont="1" applyFill="1" applyBorder="1" applyAlignment="1" applyProtection="1">
      <alignment horizontal="right" vertical="center"/>
    </xf>
    <xf numFmtId="38" fontId="0" fillId="0" borderId="46" xfId="1" applyFont="1" applyFill="1" applyBorder="1" applyAlignment="1" applyProtection="1">
      <alignment horizontal="right" vertical="center"/>
    </xf>
    <xf numFmtId="38" fontId="0" fillId="0" borderId="23" xfId="1" applyFont="1" applyFill="1" applyBorder="1" applyAlignment="1" applyProtection="1">
      <alignment horizontal="right" vertical="center"/>
      <protection locked="0"/>
    </xf>
    <xf numFmtId="38" fontId="0" fillId="0" borderId="30" xfId="1" applyFont="1" applyFill="1" applyBorder="1" applyAlignment="1" applyProtection="1">
      <alignment horizontal="right" vertical="center"/>
      <protection locked="0"/>
    </xf>
    <xf numFmtId="38" fontId="0" fillId="0" borderId="140" xfId="1" applyFont="1" applyFill="1" applyBorder="1" applyAlignment="1" applyProtection="1">
      <alignment horizontal="right" vertical="center"/>
      <protection locked="0"/>
    </xf>
    <xf numFmtId="38" fontId="0" fillId="0" borderId="141" xfId="1" applyFont="1" applyFill="1" applyBorder="1" applyAlignment="1" applyProtection="1">
      <alignment horizontal="right" vertical="center"/>
      <protection locked="0"/>
    </xf>
    <xf numFmtId="38" fontId="0" fillId="0" borderId="147" xfId="1" applyFont="1" applyFill="1" applyBorder="1" applyAlignment="1" applyProtection="1">
      <alignment horizontal="right" vertical="center"/>
      <protection locked="0"/>
    </xf>
    <xf numFmtId="38" fontId="0" fillId="0" borderId="148" xfId="1" applyFont="1" applyFill="1" applyBorder="1" applyAlignment="1" applyProtection="1">
      <alignment horizontal="right" vertical="center"/>
      <protection locked="0"/>
    </xf>
    <xf numFmtId="0" fontId="22" fillId="3" borderId="122" xfId="0" applyFont="1" applyFill="1" applyBorder="1" applyAlignment="1">
      <alignment horizontal="center" vertical="center" wrapText="1"/>
    </xf>
    <xf numFmtId="0" fontId="22" fillId="3" borderId="123" xfId="0" applyFont="1" applyFill="1" applyBorder="1" applyAlignment="1">
      <alignment horizontal="center" vertical="center" wrapText="1"/>
    </xf>
    <xf numFmtId="0" fontId="22" fillId="3" borderId="124" xfId="0" applyFont="1" applyFill="1" applyBorder="1" applyAlignment="1">
      <alignment horizontal="center" vertical="center" wrapText="1"/>
    </xf>
    <xf numFmtId="38" fontId="0" fillId="0" borderId="43" xfId="1" applyFont="1" applyFill="1" applyBorder="1" applyAlignment="1" applyProtection="1">
      <alignment horizontal="right" vertical="center"/>
      <protection locked="0"/>
    </xf>
    <xf numFmtId="38" fontId="0" fillId="0" borderId="44" xfId="1" applyFont="1" applyFill="1" applyBorder="1" applyAlignment="1" applyProtection="1">
      <alignment horizontal="right" vertical="center"/>
      <protection locked="0"/>
    </xf>
    <xf numFmtId="38" fontId="0" fillId="0" borderId="49" xfId="1" applyFont="1" applyFill="1" applyBorder="1" applyAlignment="1" applyProtection="1">
      <alignment horizontal="right" vertical="center"/>
      <protection locked="0"/>
    </xf>
    <xf numFmtId="38" fontId="0" fillId="0" borderId="50" xfId="1" applyFont="1" applyFill="1" applyBorder="1" applyAlignment="1" applyProtection="1">
      <alignment horizontal="right" vertical="center"/>
      <protection locked="0"/>
    </xf>
    <xf numFmtId="38" fontId="0" fillId="0" borderId="38" xfId="1" applyFont="1" applyFill="1" applyBorder="1" applyAlignment="1" applyProtection="1">
      <alignment horizontal="right" vertical="center"/>
      <protection locked="0"/>
    </xf>
    <xf numFmtId="38" fontId="0" fillId="0" borderId="40" xfId="1" applyFont="1" applyFill="1" applyBorder="1" applyAlignment="1" applyProtection="1">
      <alignment horizontal="right" vertical="center"/>
      <protection locked="0"/>
    </xf>
    <xf numFmtId="38" fontId="0" fillId="0" borderId="20" xfId="1" applyFont="1" applyFill="1" applyBorder="1" applyAlignment="1" applyProtection="1">
      <alignment horizontal="right" vertical="center"/>
      <protection locked="0"/>
    </xf>
    <xf numFmtId="38" fontId="0" fillId="0" borderId="31" xfId="1" applyFont="1" applyFill="1" applyBorder="1" applyAlignment="1" applyProtection="1">
      <alignment horizontal="right" vertical="center"/>
      <protection locked="0"/>
    </xf>
    <xf numFmtId="0" fontId="25" fillId="3" borderId="0" xfId="0" applyFont="1" applyFill="1" applyAlignment="1">
      <alignment horizontal="center" vertical="center" shrinkToFit="1"/>
    </xf>
    <xf numFmtId="0" fontId="20" fillId="3" borderId="104" xfId="0" applyFont="1" applyFill="1" applyBorder="1" applyAlignment="1">
      <alignment horizontal="left" vertical="center" shrinkToFit="1"/>
    </xf>
    <xf numFmtId="0" fontId="20" fillId="3" borderId="105" xfId="0" applyFont="1" applyFill="1" applyBorder="1" applyAlignment="1">
      <alignment horizontal="left" vertical="center" shrinkToFit="1"/>
    </xf>
    <xf numFmtId="38" fontId="0" fillId="0" borderId="32" xfId="1" applyFont="1" applyFill="1" applyBorder="1" applyAlignment="1" applyProtection="1">
      <alignment horizontal="right" vertical="center"/>
      <protection locked="0"/>
    </xf>
    <xf numFmtId="38" fontId="0" fillId="0" borderId="37" xfId="1" applyFont="1" applyFill="1" applyBorder="1" applyAlignment="1" applyProtection="1">
      <alignment horizontal="right" vertical="center"/>
      <protection locked="0"/>
    </xf>
    <xf numFmtId="0" fontId="20" fillId="3" borderId="85" xfId="0" applyFont="1" applyFill="1" applyBorder="1" applyAlignment="1">
      <alignment horizontal="center" vertical="center"/>
    </xf>
    <xf numFmtId="0" fontId="20" fillId="3" borderId="81" xfId="0" applyFont="1" applyFill="1" applyBorder="1" applyAlignment="1">
      <alignment horizontal="center" vertical="center"/>
    </xf>
    <xf numFmtId="0" fontId="20" fillId="3" borderId="84" xfId="0" applyFont="1" applyFill="1" applyBorder="1" applyAlignment="1">
      <alignment horizontal="center" vertical="center"/>
    </xf>
    <xf numFmtId="0" fontId="0" fillId="3" borderId="85" xfId="0" applyFill="1" applyBorder="1" applyAlignment="1">
      <alignment horizontal="center" vertical="center"/>
    </xf>
    <xf numFmtId="0" fontId="0" fillId="3" borderId="84" xfId="0" applyFill="1" applyBorder="1" applyAlignment="1">
      <alignment horizontal="center" vertical="center"/>
    </xf>
    <xf numFmtId="0" fontId="0" fillId="0" borderId="166" xfId="0" applyBorder="1" applyAlignment="1" applyProtection="1">
      <alignment horizontal="left" vertical="center" shrinkToFit="1"/>
      <protection locked="0"/>
    </xf>
    <xf numFmtId="0" fontId="0" fillId="0" borderId="184" xfId="0" applyBorder="1" applyAlignment="1" applyProtection="1">
      <alignment horizontal="left" vertical="center" shrinkToFit="1"/>
      <protection locked="0"/>
    </xf>
    <xf numFmtId="0" fontId="0" fillId="0" borderId="88" xfId="0" applyBorder="1" applyAlignment="1" applyProtection="1">
      <alignment horizontal="left" vertical="center" shrinkToFit="1"/>
      <protection locked="0"/>
    </xf>
    <xf numFmtId="0" fontId="0" fillId="0" borderId="181" xfId="0" applyBorder="1" applyAlignment="1" applyProtection="1">
      <alignment horizontal="left" vertical="center" shrinkToFit="1"/>
      <protection locked="0"/>
    </xf>
    <xf numFmtId="0" fontId="0" fillId="0" borderId="91" xfId="0" applyBorder="1" applyAlignment="1" applyProtection="1">
      <alignment horizontal="left" vertical="center" shrinkToFit="1"/>
      <protection locked="0"/>
    </xf>
    <xf numFmtId="0" fontId="0" fillId="0" borderId="183" xfId="0" applyBorder="1" applyAlignment="1" applyProtection="1">
      <alignment horizontal="left" vertical="center" shrinkToFit="1"/>
      <protection locked="0"/>
    </xf>
    <xf numFmtId="0" fontId="0" fillId="0" borderId="87" xfId="0" applyBorder="1" applyAlignment="1" applyProtection="1">
      <alignment horizontal="left" vertical="center" shrinkToFit="1"/>
      <protection locked="0"/>
    </xf>
    <xf numFmtId="0" fontId="0" fillId="0" borderId="86" xfId="0" applyBorder="1" applyAlignment="1" applyProtection="1">
      <alignment horizontal="left" vertical="center" shrinkToFit="1"/>
      <protection locked="0"/>
    </xf>
    <xf numFmtId="0" fontId="0" fillId="0" borderId="90" xfId="0" applyBorder="1" applyAlignment="1" applyProtection="1">
      <alignment horizontal="left" vertical="center" shrinkToFit="1"/>
      <protection locked="0"/>
    </xf>
    <xf numFmtId="0" fontId="0" fillId="0" borderId="89" xfId="0" applyBorder="1" applyAlignment="1" applyProtection="1">
      <alignment horizontal="left" vertical="center" shrinkToFit="1"/>
      <protection locked="0"/>
    </xf>
    <xf numFmtId="0" fontId="0" fillId="0" borderId="93" xfId="0" applyBorder="1" applyAlignment="1" applyProtection="1">
      <alignment horizontal="left" vertical="center" shrinkToFit="1"/>
      <protection locked="0"/>
    </xf>
    <xf numFmtId="0" fontId="0" fillId="0" borderId="92" xfId="0" applyBorder="1" applyAlignment="1" applyProtection="1">
      <alignment horizontal="left" vertical="center" shrinkToFit="1"/>
      <protection locked="0"/>
    </xf>
    <xf numFmtId="0" fontId="0" fillId="0" borderId="163" xfId="0" applyBorder="1" applyAlignment="1" applyProtection="1">
      <alignment horizontal="left" vertical="center" shrinkToFit="1"/>
      <protection locked="0"/>
    </xf>
    <xf numFmtId="0" fontId="0" fillId="0" borderId="162" xfId="0" applyBorder="1" applyAlignment="1" applyProtection="1">
      <alignment horizontal="left" vertical="center" shrinkToFit="1"/>
      <protection locked="0"/>
    </xf>
    <xf numFmtId="0" fontId="0" fillId="0" borderId="165" xfId="0" applyBorder="1" applyAlignment="1" applyProtection="1">
      <alignment horizontal="left" vertical="center" shrinkToFit="1"/>
      <protection locked="0"/>
    </xf>
    <xf numFmtId="0" fontId="0" fillId="0" borderId="164" xfId="0" applyBorder="1" applyAlignment="1" applyProtection="1">
      <alignment horizontal="left" vertical="center" shrinkToFit="1"/>
      <protection locked="0"/>
    </xf>
    <xf numFmtId="0" fontId="0" fillId="0" borderId="161" xfId="0" applyBorder="1" applyAlignment="1" applyProtection="1">
      <alignment horizontal="left" vertical="center" shrinkToFit="1"/>
      <protection locked="0"/>
    </xf>
    <xf numFmtId="0" fontId="0" fillId="0" borderId="160" xfId="0" applyBorder="1" applyAlignment="1" applyProtection="1">
      <alignment horizontal="left" vertical="center" shrinkToFit="1"/>
      <protection locked="0"/>
    </xf>
    <xf numFmtId="0" fontId="10" fillId="0" borderId="0" xfId="0" applyFont="1" applyAlignment="1">
      <alignment horizontal="center" vertical="center"/>
    </xf>
    <xf numFmtId="0" fontId="12" fillId="0" borderId="0" xfId="0" applyFont="1" applyAlignment="1">
      <alignment horizontal="left" vertical="center" indent="1" shrinkToFit="1"/>
    </xf>
    <xf numFmtId="0" fontId="12" fillId="0" borderId="0" xfId="0" applyFont="1" applyAlignment="1">
      <alignment horizontal="center" vertical="center"/>
    </xf>
    <xf numFmtId="0" fontId="10" fillId="0" borderId="0" xfId="0" applyFont="1" applyAlignment="1">
      <alignment horizontal="left" vertical="center" shrinkToFit="1"/>
    </xf>
    <xf numFmtId="0" fontId="14" fillId="0" borderId="0" xfId="0" applyFont="1" applyAlignment="1">
      <alignment horizontal="right" vertical="center"/>
    </xf>
    <xf numFmtId="177" fontId="12" fillId="0" borderId="0" xfId="0" applyNumberFormat="1" applyFont="1" applyAlignment="1">
      <alignment horizontal="center" vertical="center"/>
    </xf>
    <xf numFmtId="177" fontId="12" fillId="0" borderId="0" xfId="0" applyNumberFormat="1" applyFont="1" applyAlignment="1">
      <alignment horizontal="right" vertical="center"/>
    </xf>
    <xf numFmtId="177" fontId="12" fillId="0" borderId="0" xfId="0" applyNumberFormat="1" applyFont="1" applyAlignment="1">
      <alignment horizontal="left" vertical="center" shrinkToFit="1"/>
    </xf>
    <xf numFmtId="0" fontId="10" fillId="0" borderId="0" xfId="0" applyFont="1">
      <alignment vertical="center"/>
    </xf>
    <xf numFmtId="0" fontId="10" fillId="0" borderId="0" xfId="0" applyFont="1" applyAlignment="1">
      <alignment horizontal="left" vertical="center"/>
    </xf>
    <xf numFmtId="0" fontId="18" fillId="0" borderId="0" xfId="0" applyFont="1" applyAlignment="1">
      <alignment horizontal="center" vertical="center"/>
    </xf>
    <xf numFmtId="0" fontId="4" fillId="0" borderId="0" xfId="0" applyFont="1" applyAlignment="1">
      <alignment horizontal="center" vertical="center"/>
    </xf>
    <xf numFmtId="0" fontId="47" fillId="0" borderId="12" xfId="0" applyFont="1" applyBorder="1" applyAlignment="1" applyProtection="1">
      <alignment horizontal="center" vertical="center" shrinkToFit="1"/>
      <protection locked="0" hidden="1"/>
    </xf>
    <xf numFmtId="0" fontId="47" fillId="0" borderId="13" xfId="0" applyFont="1" applyBorder="1" applyAlignment="1" applyProtection="1">
      <alignment horizontal="center" vertical="center" shrinkToFit="1"/>
      <protection locked="0" hidden="1"/>
    </xf>
    <xf numFmtId="0" fontId="6" fillId="0" borderId="0" xfId="0" applyFont="1" applyAlignment="1">
      <alignment horizontal="center" vertical="center"/>
    </xf>
    <xf numFmtId="0" fontId="4" fillId="0" borderId="0" xfId="0" applyFont="1" applyAlignment="1">
      <alignment horizontal="center" vertical="top"/>
    </xf>
    <xf numFmtId="0" fontId="9" fillId="0" borderId="3"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3" xfId="0" applyFont="1" applyBorder="1" applyAlignment="1">
      <alignment horizontal="center" vertical="center" shrinkToFit="1"/>
    </xf>
    <xf numFmtId="0" fontId="47" fillId="0" borderId="3" xfId="0" applyFont="1" applyBorder="1" applyAlignment="1" applyProtection="1">
      <alignment horizontal="center" vertical="center" shrinkToFit="1"/>
      <protection locked="0"/>
    </xf>
    <xf numFmtId="178" fontId="9" fillId="0" borderId="94" xfId="0" applyNumberFormat="1" applyFont="1" applyBorder="1" applyAlignment="1">
      <alignment horizontal="left" vertical="center" shrinkToFit="1"/>
    </xf>
    <xf numFmtId="178" fontId="9" fillId="0" borderId="95" xfId="0" applyNumberFormat="1" applyFont="1" applyBorder="1" applyAlignment="1">
      <alignment horizontal="left" vertical="center" shrinkToFit="1"/>
    </xf>
    <xf numFmtId="177" fontId="9" fillId="0" borderId="106" xfId="0" applyNumberFormat="1" applyFont="1" applyBorder="1" applyAlignment="1" applyProtection="1">
      <alignment horizontal="right" vertical="center" shrinkToFit="1"/>
      <protection locked="0"/>
    </xf>
    <xf numFmtId="177" fontId="9" fillId="0" borderId="94" xfId="0" applyNumberFormat="1" applyFont="1" applyBorder="1" applyAlignment="1" applyProtection="1">
      <alignment horizontal="right" vertical="center" shrinkToFit="1"/>
      <protection locked="0"/>
    </xf>
    <xf numFmtId="0" fontId="4" fillId="0" borderId="11" xfId="0" applyFont="1" applyBorder="1" applyAlignment="1">
      <alignment horizontal="center" vertical="center" shrinkToFit="1"/>
    </xf>
    <xf numFmtId="0" fontId="4" fillId="0" borderId="96" xfId="0" applyFont="1" applyBorder="1" applyAlignment="1">
      <alignment horizontal="center" vertical="center" shrinkToFit="1"/>
    </xf>
    <xf numFmtId="176" fontId="31" fillId="0" borderId="2" xfId="0" applyNumberFormat="1" applyFont="1" applyBorder="1" applyAlignment="1">
      <alignment horizontal="right" vertical="center" indent="2"/>
    </xf>
    <xf numFmtId="176" fontId="31" fillId="0" borderId="17" xfId="0" applyNumberFormat="1" applyFont="1" applyBorder="1" applyAlignment="1">
      <alignment horizontal="right" vertical="center" indent="2"/>
    </xf>
    <xf numFmtId="0" fontId="9" fillId="0" borderId="4" xfId="0" applyFont="1" applyBorder="1" applyAlignment="1">
      <alignment horizontal="center" vertical="center" shrinkToFit="1"/>
    </xf>
    <xf numFmtId="0" fontId="9"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11" fillId="0" borderId="4" xfId="0" applyFont="1" applyBorder="1" applyAlignment="1">
      <alignment horizontal="left" vertical="center" indent="1" shrinkToFit="1"/>
    </xf>
    <xf numFmtId="0" fontId="11" fillId="0" borderId="5" xfId="0" applyFont="1" applyBorder="1" applyAlignment="1">
      <alignment horizontal="left" vertical="center" indent="1" shrinkToFit="1"/>
    </xf>
    <xf numFmtId="0" fontId="11" fillId="0" borderId="9" xfId="0" applyFont="1" applyBorder="1" applyAlignment="1">
      <alignment horizontal="left" vertical="center" indent="1" shrinkToFit="1"/>
    </xf>
    <xf numFmtId="0" fontId="9" fillId="0" borderId="6" xfId="0" applyFont="1" applyBorder="1" applyAlignment="1">
      <alignment horizontal="center" vertical="center" shrinkToFit="1"/>
    </xf>
    <xf numFmtId="0" fontId="9" fillId="0" borderId="8" xfId="0" applyFont="1" applyBorder="1" applyAlignment="1">
      <alignment horizontal="center" vertical="center" shrinkToFit="1"/>
    </xf>
    <xf numFmtId="0" fontId="11" fillId="0" borderId="6" xfId="0" applyFont="1" applyBorder="1" applyAlignment="1">
      <alignment horizontal="left" vertical="center" indent="1" shrinkToFit="1"/>
    </xf>
    <xf numFmtId="0" fontId="11" fillId="0" borderId="7" xfId="0" applyFont="1" applyBorder="1" applyAlignment="1">
      <alignment horizontal="left" vertical="center" indent="1" shrinkToFit="1"/>
    </xf>
    <xf numFmtId="0" fontId="11" fillId="0" borderId="8" xfId="0" applyFont="1" applyBorder="1" applyAlignment="1">
      <alignment horizontal="left" vertical="center" indent="1" shrinkToFit="1"/>
    </xf>
  </cellXfs>
  <cellStyles count="3">
    <cellStyle name="ハイパーリンク" xfId="2" builtinId="8"/>
    <cellStyle name="桁区切り" xfId="1" builtinId="6"/>
    <cellStyle name="標準" xfId="0" builtinId="0"/>
  </cellStyles>
  <dxfs count="33">
    <dxf>
      <fill>
        <patternFill>
          <bgColor rgb="FFFF6600"/>
        </patternFill>
      </fill>
    </dxf>
    <dxf>
      <fill>
        <patternFill>
          <bgColor rgb="FFFF6600"/>
        </patternFill>
      </fill>
    </dxf>
    <dxf>
      <fill>
        <patternFill>
          <bgColor rgb="FFFF6600"/>
        </patternFill>
      </fill>
    </dxf>
    <dxf>
      <font>
        <b/>
        <i val="0"/>
        <color rgb="FFFF6600"/>
      </font>
    </dxf>
    <dxf>
      <font>
        <b/>
        <i val="0"/>
        <color rgb="FFFF6600"/>
      </font>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ont>
        <b/>
        <i val="0"/>
        <color theme="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0000"/>
      <color rgb="FFE2E2E2"/>
      <color rgb="FF3333FF"/>
      <color rgb="FFFFFF97"/>
      <color rgb="FFFFFFB9"/>
      <color rgb="FFFFF7E1"/>
      <color rgb="FF99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2</xdr:row>
          <xdr:rowOff>209550</xdr:rowOff>
        </xdr:from>
        <xdr:to>
          <xdr:col>5</xdr:col>
          <xdr:colOff>200025</xdr:colOff>
          <xdr:row>4</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161925</xdr:rowOff>
        </xdr:from>
        <xdr:to>
          <xdr:col>5</xdr:col>
          <xdr:colOff>9525</xdr:colOff>
          <xdr:row>14</xdr:row>
          <xdr:rowOff>38100</xdr:rowOff>
        </xdr:to>
        <xdr:sp macro="" textlink="">
          <xdr:nvSpPr>
            <xdr:cNvPr id="12330" name="Option Button 42" hidden="1">
              <a:extLst>
                <a:ext uri="{63B3BB69-23CF-44E3-9099-C40C66FF867C}">
                  <a14:compatExt spid="_x0000_s12330"/>
                </a:ext>
                <a:ext uri="{FF2B5EF4-FFF2-40B4-BE49-F238E27FC236}">
                  <a16:creationId xmlns:a16="http://schemas.microsoft.com/office/drawing/2014/main" id="{00000000-0008-0000-00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税抜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12</xdr:row>
          <xdr:rowOff>161925</xdr:rowOff>
        </xdr:from>
        <xdr:to>
          <xdr:col>5</xdr:col>
          <xdr:colOff>476250</xdr:colOff>
          <xdr:row>14</xdr:row>
          <xdr:rowOff>38100</xdr:rowOff>
        </xdr:to>
        <xdr:sp macro="" textlink="">
          <xdr:nvSpPr>
            <xdr:cNvPr id="12331" name="Option Button 43" hidden="1">
              <a:extLst>
                <a:ext uri="{63B3BB69-23CF-44E3-9099-C40C66FF867C}">
                  <a14:compatExt spid="_x0000_s12331"/>
                </a:ext>
                <a:ext uri="{FF2B5EF4-FFF2-40B4-BE49-F238E27FC236}">
                  <a16:creationId xmlns:a16="http://schemas.microsoft.com/office/drawing/2014/main" id="{00000000-0008-0000-00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税込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xdr:row>
          <xdr:rowOff>209550</xdr:rowOff>
        </xdr:from>
        <xdr:to>
          <xdr:col>5</xdr:col>
          <xdr:colOff>200025</xdr:colOff>
          <xdr:row>5</xdr:row>
          <xdr:rowOff>19050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0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xdr:row>
          <xdr:rowOff>209550</xdr:rowOff>
        </xdr:from>
        <xdr:to>
          <xdr:col>5</xdr:col>
          <xdr:colOff>200025</xdr:colOff>
          <xdr:row>6</xdr:row>
          <xdr:rowOff>19050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0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95250</xdr:rowOff>
        </xdr:from>
        <xdr:to>
          <xdr:col>5</xdr:col>
          <xdr:colOff>200025</xdr:colOff>
          <xdr:row>9</xdr:row>
          <xdr:rowOff>123825</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0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209550</xdr:rowOff>
        </xdr:from>
        <xdr:to>
          <xdr:col>5</xdr:col>
          <xdr:colOff>200025</xdr:colOff>
          <xdr:row>13</xdr:row>
          <xdr:rowOff>19050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0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209550</xdr:rowOff>
        </xdr:from>
        <xdr:to>
          <xdr:col>5</xdr:col>
          <xdr:colOff>200025</xdr:colOff>
          <xdr:row>15</xdr:row>
          <xdr:rowOff>19050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0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14</xdr:row>
          <xdr:rowOff>209550</xdr:rowOff>
        </xdr:from>
        <xdr:to>
          <xdr:col>5</xdr:col>
          <xdr:colOff>200025</xdr:colOff>
          <xdr:row>16</xdr:row>
          <xdr:rowOff>19050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0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17</xdr:row>
          <xdr:rowOff>209550</xdr:rowOff>
        </xdr:from>
        <xdr:to>
          <xdr:col>5</xdr:col>
          <xdr:colOff>200025</xdr:colOff>
          <xdr:row>19</xdr:row>
          <xdr:rowOff>19050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0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18</xdr:row>
          <xdr:rowOff>209550</xdr:rowOff>
        </xdr:from>
        <xdr:to>
          <xdr:col>5</xdr:col>
          <xdr:colOff>200025</xdr:colOff>
          <xdr:row>20</xdr:row>
          <xdr:rowOff>19050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0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19</xdr:row>
          <xdr:rowOff>209550</xdr:rowOff>
        </xdr:from>
        <xdr:to>
          <xdr:col>5</xdr:col>
          <xdr:colOff>200025</xdr:colOff>
          <xdr:row>21</xdr:row>
          <xdr:rowOff>19050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0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209550</xdr:rowOff>
        </xdr:from>
        <xdr:to>
          <xdr:col>5</xdr:col>
          <xdr:colOff>200025</xdr:colOff>
          <xdr:row>22</xdr:row>
          <xdr:rowOff>19050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0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209550</xdr:rowOff>
        </xdr:from>
        <xdr:to>
          <xdr:col>5</xdr:col>
          <xdr:colOff>200025</xdr:colOff>
          <xdr:row>23</xdr:row>
          <xdr:rowOff>19050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0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209550</xdr:rowOff>
        </xdr:from>
        <xdr:to>
          <xdr:col>5</xdr:col>
          <xdr:colOff>200025</xdr:colOff>
          <xdr:row>24</xdr:row>
          <xdr:rowOff>19050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0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209550</xdr:rowOff>
        </xdr:from>
        <xdr:to>
          <xdr:col>5</xdr:col>
          <xdr:colOff>200025</xdr:colOff>
          <xdr:row>25</xdr:row>
          <xdr:rowOff>19050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0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209550</xdr:rowOff>
        </xdr:from>
        <xdr:to>
          <xdr:col>5</xdr:col>
          <xdr:colOff>200025</xdr:colOff>
          <xdr:row>26</xdr:row>
          <xdr:rowOff>19050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0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27</xdr:row>
          <xdr:rowOff>209550</xdr:rowOff>
        </xdr:from>
        <xdr:to>
          <xdr:col>5</xdr:col>
          <xdr:colOff>200025</xdr:colOff>
          <xdr:row>29</xdr:row>
          <xdr:rowOff>19050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0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30</xdr:row>
          <xdr:rowOff>209550</xdr:rowOff>
        </xdr:from>
        <xdr:to>
          <xdr:col>5</xdr:col>
          <xdr:colOff>200025</xdr:colOff>
          <xdr:row>32</xdr:row>
          <xdr:rowOff>19050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31</xdr:row>
          <xdr:rowOff>209550</xdr:rowOff>
        </xdr:from>
        <xdr:to>
          <xdr:col>5</xdr:col>
          <xdr:colOff>200025</xdr:colOff>
          <xdr:row>33</xdr:row>
          <xdr:rowOff>19050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0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10</xdr:row>
          <xdr:rowOff>95250</xdr:rowOff>
        </xdr:from>
        <xdr:to>
          <xdr:col>5</xdr:col>
          <xdr:colOff>200025</xdr:colOff>
          <xdr:row>11</xdr:row>
          <xdr:rowOff>123825</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0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95250</xdr:rowOff>
        </xdr:from>
        <xdr:to>
          <xdr:col>5</xdr:col>
          <xdr:colOff>200025</xdr:colOff>
          <xdr:row>27</xdr:row>
          <xdr:rowOff>123825</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0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32</xdr:row>
          <xdr:rowOff>209550</xdr:rowOff>
        </xdr:from>
        <xdr:to>
          <xdr:col>5</xdr:col>
          <xdr:colOff>200025</xdr:colOff>
          <xdr:row>34</xdr:row>
          <xdr:rowOff>19050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0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371477</xdr:colOff>
      <xdr:row>2</xdr:row>
      <xdr:rowOff>123826</xdr:rowOff>
    </xdr:from>
    <xdr:to>
      <xdr:col>5</xdr:col>
      <xdr:colOff>1905000</xdr:colOff>
      <xdr:row>3</xdr:row>
      <xdr:rowOff>581025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95377" y="723901"/>
          <a:ext cx="9734548" cy="1104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社は、成田国際空港株式会社（以下ＮＡＡ）との全ての契約に関する手続き（ＮＡＡの事業所内にて行う、現場説明会への出席、見積書の提出、価格交渉、契約書の締結に必要な行為等）に際して、下記に掲げる者のうち少なくとも１名を出席させることを届け出ます。</a:t>
          </a:r>
          <a:endParaRPr kumimoji="1" lang="en-US" altLang="ja-JP" sz="1100"/>
        </a:p>
        <a:p>
          <a:r>
            <a:rPr kumimoji="1" lang="ja-JP" altLang="en-US" sz="1100"/>
            <a:t>なお、下記に掲げる者以外の者をもって全ての契約に関する手続き等を行おうとした場合、ＮＡＡから当該手続き行為等を拒否されても異存ありません。</a:t>
          </a:r>
          <a:endParaRPr kumimoji="1" lang="en-US" altLang="ja-JP" sz="1100"/>
        </a:p>
        <a:p>
          <a:r>
            <a:rPr kumimoji="1" lang="ja-JP" altLang="en-US" sz="1100"/>
            <a:t>また、下記に掲げる者に変更が生じた場合は新たに連絡者リスト届出書を提出いたします。</a:t>
          </a:r>
          <a:endParaRPr kumimoji="1" lang="en-US" altLang="ja-JP" sz="1100"/>
        </a:p>
        <a:p>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523875</xdr:colOff>
      <xdr:row>12</xdr:row>
      <xdr:rowOff>1162050</xdr:rowOff>
    </xdr:from>
    <xdr:ext cx="184731" cy="264560"/>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1077575"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219075</xdr:colOff>
          <xdr:row>12</xdr:row>
          <xdr:rowOff>47625</xdr:rowOff>
        </xdr:from>
        <xdr:to>
          <xdr:col>3</xdr:col>
          <xdr:colOff>2019300</xdr:colOff>
          <xdr:row>61</xdr:row>
          <xdr:rowOff>47625</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104776</xdr:colOff>
      <xdr:row>0</xdr:row>
      <xdr:rowOff>114300</xdr:rowOff>
    </xdr:from>
    <xdr:to>
      <xdr:col>9</xdr:col>
      <xdr:colOff>161926</xdr:colOff>
      <xdr:row>3</xdr:row>
      <xdr:rowOff>66675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829551" y="114300"/>
          <a:ext cx="3486150" cy="628650"/>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ea"/>
              <a:ea typeface="+mn-ea"/>
              <a:cs typeface="+mn-cs"/>
            </a:rPr>
            <a:t>申請書（会社情報）の入力内容が転記されます</a:t>
          </a:r>
          <a:r>
            <a:rPr kumimoji="1" lang="ja-JP" altLang="en-US" sz="1100">
              <a:solidFill>
                <a:schemeClr val="dk1"/>
              </a:solidFill>
              <a:effectLst/>
              <a:latin typeface="+mn-ea"/>
              <a:ea typeface="+mn-ea"/>
              <a:cs typeface="+mn-cs"/>
            </a:rPr>
            <a:t>ので、</a:t>
          </a:r>
          <a:endParaRPr kumimoji="1" lang="en-US" altLang="ja-JP" sz="1100">
            <a:solidFill>
              <a:schemeClr val="dk1"/>
            </a:solidFill>
            <a:effectLst/>
            <a:latin typeface="+mn-ea"/>
            <a:ea typeface="+mn-ea"/>
            <a:cs typeface="+mn-cs"/>
          </a:endParaRPr>
        </a:p>
        <a:p>
          <a:r>
            <a:rPr kumimoji="1" lang="ja-JP" altLang="ja-JP" sz="1100">
              <a:solidFill>
                <a:schemeClr val="dk1"/>
              </a:solidFill>
              <a:effectLst/>
              <a:latin typeface="+mn-ea"/>
              <a:ea typeface="+mn-ea"/>
              <a:cs typeface="+mn-cs"/>
            </a:rPr>
            <a:t>申請者において入力する項目はありません。</a:t>
          </a:r>
          <a:endParaRPr lang="ja-JP" altLang="ja-JP">
            <a:effectLst/>
            <a:latin typeface="+mn-ea"/>
            <a:ea typeface="+mn-ea"/>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123826</xdr:colOff>
      <xdr:row>0</xdr:row>
      <xdr:rowOff>104775</xdr:rowOff>
    </xdr:from>
    <xdr:to>
      <xdr:col>16</xdr:col>
      <xdr:colOff>314325</xdr:colOff>
      <xdr:row>6</xdr:row>
      <xdr:rowOff>104775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686551" y="104775"/>
          <a:ext cx="3619499" cy="1295400"/>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申請書（会社情報）に受任者情報を入力した場合のみ、</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年間委任状が提出されたものといたします。</a:t>
          </a:r>
          <a:endParaRPr kumimoji="1" lang="en-US" altLang="ja-JP" sz="1100" b="1">
            <a:solidFill>
              <a:srgbClr val="FF0000"/>
            </a:solidFill>
            <a:latin typeface="+mn-ea"/>
            <a:ea typeface="+mn-ea"/>
          </a:endParaRPr>
        </a:p>
        <a:p>
          <a:endParaRPr kumimoji="1" lang="en-US" altLang="ja-JP" sz="1100">
            <a:latin typeface="+mn-ea"/>
            <a:ea typeface="+mn-ea"/>
          </a:endParaRPr>
        </a:p>
        <a:p>
          <a:r>
            <a:rPr kumimoji="1" lang="ja-JP" altLang="ja-JP" sz="1100">
              <a:solidFill>
                <a:schemeClr val="dk1"/>
              </a:solidFill>
              <a:effectLst/>
              <a:latin typeface="+mn-ea"/>
              <a:ea typeface="+mn-ea"/>
              <a:cs typeface="+mn-cs"/>
            </a:rPr>
            <a:t>申請書（会社情報）の入力内容が転記されます</a:t>
          </a:r>
          <a:r>
            <a:rPr kumimoji="1" lang="ja-JP" altLang="en-US" sz="1100">
              <a:solidFill>
                <a:schemeClr val="dk1"/>
              </a:solidFill>
              <a:effectLst/>
              <a:latin typeface="+mn-ea"/>
              <a:ea typeface="+mn-ea"/>
              <a:cs typeface="+mn-cs"/>
            </a:rPr>
            <a:t>ので、</a:t>
          </a:r>
          <a:endParaRPr kumimoji="1" lang="en-US" altLang="ja-JP" sz="1100">
            <a:solidFill>
              <a:schemeClr val="dk1"/>
            </a:solidFill>
            <a:effectLst/>
            <a:latin typeface="+mn-ea"/>
            <a:ea typeface="+mn-ea"/>
            <a:cs typeface="+mn-cs"/>
          </a:endParaRPr>
        </a:p>
        <a:p>
          <a:r>
            <a:rPr kumimoji="1" lang="ja-JP" altLang="ja-JP" sz="1100">
              <a:solidFill>
                <a:schemeClr val="dk1"/>
              </a:solidFill>
              <a:effectLst/>
              <a:latin typeface="+mn-ea"/>
              <a:ea typeface="+mn-ea"/>
              <a:cs typeface="+mn-cs"/>
            </a:rPr>
            <a:t>申請者において入力する項目はありません。</a:t>
          </a:r>
          <a:endParaRPr lang="ja-JP" altLang="ja-JP">
            <a:effectLst/>
            <a:latin typeface="+mn-ea"/>
            <a:ea typeface="+mn-ea"/>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412749</xdr:colOff>
      <xdr:row>0</xdr:row>
      <xdr:rowOff>317500</xdr:rowOff>
    </xdr:from>
    <xdr:to>
      <xdr:col>22</xdr:col>
      <xdr:colOff>238125</xdr:colOff>
      <xdr:row>3</xdr:row>
      <xdr:rowOff>174625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7954624" y="317500"/>
          <a:ext cx="5588001" cy="920750"/>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申請書（会社情報）の入力内容が転記されます</a:t>
          </a:r>
          <a:r>
            <a:rPr kumimoji="1" lang="ja-JP" altLang="en-US" sz="1800">
              <a:solidFill>
                <a:schemeClr val="dk1"/>
              </a:solidFill>
              <a:effectLst/>
              <a:latin typeface="+mn-lt"/>
              <a:ea typeface="+mn-ea"/>
              <a:cs typeface="+mn-cs"/>
            </a:rPr>
            <a:t>ので、</a:t>
          </a:r>
          <a:endParaRPr kumimoji="1" lang="en-US" altLang="ja-JP" sz="1800">
            <a:solidFill>
              <a:schemeClr val="dk1"/>
            </a:solidFill>
            <a:effectLst/>
            <a:latin typeface="+mn-lt"/>
            <a:ea typeface="+mn-ea"/>
            <a:cs typeface="+mn-cs"/>
          </a:endParaRPr>
        </a:p>
        <a:p>
          <a:r>
            <a:rPr kumimoji="1" lang="ja-JP" altLang="ja-JP" sz="1800">
              <a:solidFill>
                <a:schemeClr val="dk1"/>
              </a:solidFill>
              <a:effectLst/>
              <a:latin typeface="+mn-lt"/>
              <a:ea typeface="+mn-ea"/>
              <a:cs typeface="+mn-cs"/>
            </a:rPr>
            <a:t>申請者において入力する項目はありません。</a:t>
          </a:r>
          <a:endParaRPr lang="ja-JP" altLang="ja-JP" sz="1800">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76545-1183-4C39-A87C-B27480DC3893}">
  <sheetPr codeName="Sheet1"/>
  <dimension ref="B1:O35"/>
  <sheetViews>
    <sheetView showGridLines="0" showRowColHeaders="0" tabSelected="1" topLeftCell="B1" zoomScaleNormal="100" workbookViewId="0">
      <selection activeCell="B1" sqref="B1"/>
    </sheetView>
  </sheetViews>
  <sheetFormatPr defaultColWidth="9" defaultRowHeight="18.75" x14ac:dyDescent="0.4"/>
  <cols>
    <col min="1" max="1" width="3.5" customWidth="1"/>
    <col min="2" max="2" width="4.625" customWidth="1"/>
    <col min="3" max="3" width="34.25" customWidth="1"/>
    <col min="4" max="4" width="84" customWidth="1"/>
    <col min="5" max="6" width="6.375" customWidth="1"/>
    <col min="7" max="7" width="9" style="164"/>
    <col min="8" max="15" width="9" style="40"/>
  </cols>
  <sheetData>
    <row r="1" spans="2:9" ht="17.25" customHeight="1" x14ac:dyDescent="0.4">
      <c r="B1" s="321"/>
      <c r="D1" s="399" t="str">
        <f>IF('申請書(会社情報)'!H5="","",'申請書(会社情報)'!H5)</f>
        <v/>
      </c>
      <c r="E1" s="399"/>
      <c r="F1" s="399"/>
      <c r="H1" s="40" t="s">
        <v>502</v>
      </c>
      <c r="I1" s="40" t="s">
        <v>501</v>
      </c>
    </row>
    <row r="2" spans="2:9" ht="17.25" customHeight="1" x14ac:dyDescent="0.4">
      <c r="B2" s="397" t="s">
        <v>453</v>
      </c>
      <c r="C2" s="398"/>
      <c r="D2" s="398"/>
      <c r="E2" s="398"/>
      <c r="F2" s="398"/>
      <c r="H2" s="40" t="s">
        <v>503</v>
      </c>
      <c r="I2" s="40" t="str">
        <f>"申請_"&amp;D1</f>
        <v>申請_</v>
      </c>
    </row>
    <row r="3" spans="2:9" ht="17.25" customHeight="1" x14ac:dyDescent="0.4">
      <c r="B3" t="s">
        <v>455</v>
      </c>
      <c r="H3" s="40" t="s">
        <v>504</v>
      </c>
      <c r="I3" s="40" t="s">
        <v>521</v>
      </c>
    </row>
    <row r="4" spans="2:9" ht="17.25" customHeight="1" x14ac:dyDescent="0.4">
      <c r="C4" s="297" t="s">
        <v>457</v>
      </c>
      <c r="D4" s="297" t="s">
        <v>462</v>
      </c>
      <c r="E4" s="298"/>
      <c r="F4" s="299"/>
    </row>
    <row r="5" spans="2:9" ht="17.25" customHeight="1" x14ac:dyDescent="0.4">
      <c r="C5" s="297" t="s">
        <v>456</v>
      </c>
      <c r="D5" s="297" t="s">
        <v>461</v>
      </c>
      <c r="E5" s="298"/>
      <c r="F5" s="299"/>
    </row>
    <row r="6" spans="2:9" ht="17.25" customHeight="1" x14ac:dyDescent="0.4">
      <c r="C6" s="297" t="s">
        <v>414</v>
      </c>
      <c r="D6" s="297" t="s">
        <v>500</v>
      </c>
      <c r="E6" s="298"/>
      <c r="F6" s="299"/>
    </row>
    <row r="7" spans="2:9" ht="12" customHeight="1" x14ac:dyDescent="0.4"/>
    <row r="8" spans="2:9" ht="17.25" customHeight="1" x14ac:dyDescent="0.4">
      <c r="B8" t="s">
        <v>458</v>
      </c>
    </row>
    <row r="9" spans="2:9" ht="17.25" customHeight="1" x14ac:dyDescent="0.4">
      <c r="C9" s="394" t="s">
        <v>459</v>
      </c>
      <c r="D9" s="300" t="s">
        <v>464</v>
      </c>
      <c r="E9" s="301"/>
      <c r="F9" s="302"/>
    </row>
    <row r="10" spans="2:9" ht="17.25" customHeight="1" x14ac:dyDescent="0.4">
      <c r="C10" s="394"/>
      <c r="D10" s="303" t="s">
        <v>460</v>
      </c>
      <c r="E10" s="304"/>
      <c r="F10" s="305"/>
    </row>
    <row r="11" spans="2:9" ht="17.25" customHeight="1" x14ac:dyDescent="0.4">
      <c r="C11" s="394" t="s">
        <v>451</v>
      </c>
      <c r="D11" s="300" t="s">
        <v>464</v>
      </c>
      <c r="E11" s="301"/>
      <c r="F11" s="302"/>
    </row>
    <row r="12" spans="2:9" ht="17.25" customHeight="1" x14ac:dyDescent="0.4">
      <c r="C12" s="394"/>
      <c r="D12" s="306" t="s">
        <v>483</v>
      </c>
      <c r="E12" s="304"/>
      <c r="F12" s="305"/>
      <c r="G12" s="320"/>
    </row>
    <row r="13" spans="2:9" ht="17.25" customHeight="1" x14ac:dyDescent="0.4">
      <c r="C13" s="394" t="s">
        <v>463</v>
      </c>
      <c r="D13" s="297" t="s">
        <v>490</v>
      </c>
      <c r="E13" s="307"/>
      <c r="F13" s="299"/>
    </row>
    <row r="14" spans="2:9" ht="17.25" customHeight="1" x14ac:dyDescent="0.4">
      <c r="C14" s="394"/>
      <c r="D14" s="297" t="s">
        <v>480</v>
      </c>
      <c r="E14" s="308"/>
      <c r="F14" s="309"/>
    </row>
    <row r="15" spans="2:9" ht="17.25" customHeight="1" x14ac:dyDescent="0.4">
      <c r="C15" s="394" t="s">
        <v>454</v>
      </c>
      <c r="D15" s="297" t="s">
        <v>464</v>
      </c>
      <c r="E15" s="307"/>
      <c r="F15" s="299"/>
    </row>
    <row r="16" spans="2:9" ht="17.25" customHeight="1" x14ac:dyDescent="0.4">
      <c r="C16" s="394"/>
      <c r="D16" s="297" t="s">
        <v>478</v>
      </c>
      <c r="E16" s="307"/>
      <c r="F16" s="299"/>
    </row>
    <row r="17" spans="2:6" ht="12" customHeight="1" x14ac:dyDescent="0.4">
      <c r="C17" s="41"/>
    </row>
    <row r="18" spans="2:6" ht="17.25" customHeight="1" x14ac:dyDescent="0.4">
      <c r="C18" t="s">
        <v>476</v>
      </c>
    </row>
    <row r="19" spans="2:6" ht="17.25" customHeight="1" x14ac:dyDescent="0.4">
      <c r="C19" s="297" t="s">
        <v>230</v>
      </c>
      <c r="D19" s="317" t="s">
        <v>452</v>
      </c>
      <c r="E19" s="307"/>
      <c r="F19" s="299"/>
    </row>
    <row r="20" spans="2:6" ht="17.25" customHeight="1" x14ac:dyDescent="0.4">
      <c r="C20" s="297" t="s">
        <v>465</v>
      </c>
      <c r="D20" s="297" t="s">
        <v>466</v>
      </c>
      <c r="E20" s="307"/>
      <c r="F20" s="299"/>
    </row>
    <row r="21" spans="2:6" ht="17.25" customHeight="1" x14ac:dyDescent="0.4">
      <c r="C21" s="297" t="s">
        <v>61</v>
      </c>
      <c r="D21" s="297" t="s">
        <v>467</v>
      </c>
      <c r="E21" s="307"/>
      <c r="F21" s="299"/>
    </row>
    <row r="22" spans="2:6" ht="17.25" customHeight="1" x14ac:dyDescent="0.4">
      <c r="C22" s="297" t="s">
        <v>63</v>
      </c>
      <c r="D22" s="297" t="s">
        <v>468</v>
      </c>
      <c r="E22" s="307"/>
      <c r="F22" s="299"/>
    </row>
    <row r="23" spans="2:6" ht="17.25" customHeight="1" x14ac:dyDescent="0.4">
      <c r="C23" s="297" t="s">
        <v>65</v>
      </c>
      <c r="D23" s="297" t="s">
        <v>469</v>
      </c>
      <c r="E23" s="307"/>
      <c r="F23" s="299"/>
    </row>
    <row r="24" spans="2:6" ht="17.25" customHeight="1" x14ac:dyDescent="0.4">
      <c r="C24" s="297" t="s">
        <v>67</v>
      </c>
      <c r="D24" s="297" t="s">
        <v>470</v>
      </c>
      <c r="E24" s="307"/>
      <c r="F24" s="299"/>
    </row>
    <row r="25" spans="2:6" ht="17.25" customHeight="1" x14ac:dyDescent="0.4">
      <c r="C25" s="297" t="s">
        <v>69</v>
      </c>
      <c r="D25" s="297" t="s">
        <v>471</v>
      </c>
      <c r="E25" s="307"/>
      <c r="F25" s="299"/>
    </row>
    <row r="26" spans="2:6" ht="17.25" customHeight="1" x14ac:dyDescent="0.4">
      <c r="C26" s="297" t="s">
        <v>134</v>
      </c>
      <c r="D26" s="297" t="s">
        <v>472</v>
      </c>
      <c r="E26" s="307"/>
      <c r="F26" s="299"/>
    </row>
    <row r="27" spans="2:6" ht="17.25" customHeight="1" x14ac:dyDescent="0.4">
      <c r="C27" s="310" t="s">
        <v>477</v>
      </c>
      <c r="D27" s="395" t="s">
        <v>474</v>
      </c>
      <c r="E27" s="301"/>
      <c r="F27" s="302"/>
    </row>
    <row r="28" spans="2:6" ht="17.25" customHeight="1" x14ac:dyDescent="0.4">
      <c r="C28" s="311" t="s">
        <v>473</v>
      </c>
      <c r="D28" s="396"/>
      <c r="E28" s="304"/>
      <c r="F28" s="305"/>
    </row>
    <row r="29" spans="2:6" ht="17.25" customHeight="1" x14ac:dyDescent="0.4">
      <c r="C29" s="297" t="s">
        <v>142</v>
      </c>
      <c r="D29" s="297" t="s">
        <v>475</v>
      </c>
      <c r="E29" s="307"/>
      <c r="F29" s="299"/>
    </row>
    <row r="30" spans="2:6" ht="12" customHeight="1" x14ac:dyDescent="0.4"/>
    <row r="31" spans="2:6" ht="17.25" customHeight="1" x14ac:dyDescent="0.4">
      <c r="B31" t="s">
        <v>482</v>
      </c>
    </row>
    <row r="32" spans="2:6" ht="17.25" customHeight="1" x14ac:dyDescent="0.4">
      <c r="C32" s="297" t="s">
        <v>481</v>
      </c>
      <c r="D32" s="319" t="str">
        <f>HYPERLINK("mailto:"&amp;$I$1&amp;"?subject="&amp;$I$2&amp;"&amp;body="&amp;$I$3&amp;"","keiyakusanka@naa.jp")</f>
        <v>keiyakusanka@naa.jp</v>
      </c>
      <c r="E32" s="307"/>
      <c r="F32" s="299"/>
    </row>
    <row r="33" spans="3:8" ht="17.25" customHeight="1" x14ac:dyDescent="0.4">
      <c r="C33" s="297" t="s">
        <v>479</v>
      </c>
      <c r="D33" s="297" t="s">
        <v>526</v>
      </c>
      <c r="E33" s="307"/>
      <c r="F33" s="299"/>
    </row>
    <row r="34" spans="3:8" ht="17.25" customHeight="1" x14ac:dyDescent="0.4">
      <c r="C34" s="297" t="s">
        <v>505</v>
      </c>
      <c r="D34" s="297" t="s">
        <v>506</v>
      </c>
      <c r="E34" s="307"/>
      <c r="F34" s="299"/>
    </row>
    <row r="35" spans="3:8" x14ac:dyDescent="0.4">
      <c r="H35" s="384" t="str">
        <f>HYPERLINK("mailto:"&amp;$I$2&amp;"?subject="&amp;$I$3&amp;"&amp;body="&amp;$I$4&amp;"","keiyakusanka@naa.jp")</f>
        <v>keiyakusanka@naa.jp</v>
      </c>
    </row>
  </sheetData>
  <sheetProtection algorithmName="SHA-512" hashValue="xBQPFRiFsJUnZxc81csshOE/URtEM1Ed/hU76Kc0Unmles1p9VfBTShW2BBcB6XrUPA7lftjInmPGItk3IQwFA==" saltValue="Oovw5yAmX6C1V9xu9+6IYw==" spinCount="100000" sheet="1" selectLockedCells="1"/>
  <mergeCells count="7">
    <mergeCell ref="C15:C16"/>
    <mergeCell ref="D27:D28"/>
    <mergeCell ref="B2:F2"/>
    <mergeCell ref="D1:F1"/>
    <mergeCell ref="C9:C10"/>
    <mergeCell ref="C11:C12"/>
    <mergeCell ref="C13:C14"/>
  </mergeCells>
  <phoneticPr fontId="3"/>
  <pageMargins left="0.56000000000000005" right="0.70866141732283472" top="0.74803149606299213" bottom="0.7480314960629921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4</xdr:col>
                    <xdr:colOff>381000</xdr:colOff>
                    <xdr:row>2</xdr:row>
                    <xdr:rowOff>209550</xdr:rowOff>
                  </from>
                  <to>
                    <xdr:col>5</xdr:col>
                    <xdr:colOff>200025</xdr:colOff>
                    <xdr:row>4</xdr:row>
                    <xdr:rowOff>19050</xdr:rowOff>
                  </to>
                </anchor>
              </controlPr>
            </control>
          </mc:Choice>
        </mc:AlternateContent>
        <mc:AlternateContent xmlns:mc="http://schemas.openxmlformats.org/markup-compatibility/2006">
          <mc:Choice Requires="x14">
            <control shapeId="12330" r:id="rId5" name="Option Button 42">
              <controlPr defaultSize="0" autoFill="0" autoLine="0" autoPict="0">
                <anchor moveWithCells="1">
                  <from>
                    <xdr:col>4</xdr:col>
                    <xdr:colOff>9525</xdr:colOff>
                    <xdr:row>12</xdr:row>
                    <xdr:rowOff>161925</xdr:rowOff>
                  </from>
                  <to>
                    <xdr:col>5</xdr:col>
                    <xdr:colOff>9525</xdr:colOff>
                    <xdr:row>14</xdr:row>
                    <xdr:rowOff>38100</xdr:rowOff>
                  </to>
                </anchor>
              </controlPr>
            </control>
          </mc:Choice>
        </mc:AlternateContent>
        <mc:AlternateContent xmlns:mc="http://schemas.openxmlformats.org/markup-compatibility/2006">
          <mc:Choice Requires="x14">
            <control shapeId="12331" r:id="rId6" name="Option Button 43">
              <controlPr defaultSize="0" autoFill="0" autoLine="0" autoPict="0">
                <anchor moveWithCells="1">
                  <from>
                    <xdr:col>4</xdr:col>
                    <xdr:colOff>476250</xdr:colOff>
                    <xdr:row>12</xdr:row>
                    <xdr:rowOff>161925</xdr:rowOff>
                  </from>
                  <to>
                    <xdr:col>5</xdr:col>
                    <xdr:colOff>476250</xdr:colOff>
                    <xdr:row>14</xdr:row>
                    <xdr:rowOff>38100</xdr:rowOff>
                  </to>
                </anchor>
              </controlPr>
            </control>
          </mc:Choice>
        </mc:AlternateContent>
        <mc:AlternateContent xmlns:mc="http://schemas.openxmlformats.org/markup-compatibility/2006">
          <mc:Choice Requires="x14">
            <control shapeId="12332" r:id="rId7" name="Check Box 44">
              <controlPr defaultSize="0" autoFill="0" autoLine="0" autoPict="0">
                <anchor moveWithCells="1">
                  <from>
                    <xdr:col>4</xdr:col>
                    <xdr:colOff>381000</xdr:colOff>
                    <xdr:row>3</xdr:row>
                    <xdr:rowOff>209550</xdr:rowOff>
                  </from>
                  <to>
                    <xdr:col>5</xdr:col>
                    <xdr:colOff>200025</xdr:colOff>
                    <xdr:row>5</xdr:row>
                    <xdr:rowOff>19050</xdr:rowOff>
                  </to>
                </anchor>
              </controlPr>
            </control>
          </mc:Choice>
        </mc:AlternateContent>
        <mc:AlternateContent xmlns:mc="http://schemas.openxmlformats.org/markup-compatibility/2006">
          <mc:Choice Requires="x14">
            <control shapeId="12333" r:id="rId8" name="Check Box 45">
              <controlPr defaultSize="0" autoFill="0" autoLine="0" autoPict="0">
                <anchor moveWithCells="1">
                  <from>
                    <xdr:col>4</xdr:col>
                    <xdr:colOff>381000</xdr:colOff>
                    <xdr:row>4</xdr:row>
                    <xdr:rowOff>209550</xdr:rowOff>
                  </from>
                  <to>
                    <xdr:col>5</xdr:col>
                    <xdr:colOff>200025</xdr:colOff>
                    <xdr:row>6</xdr:row>
                    <xdr:rowOff>19050</xdr:rowOff>
                  </to>
                </anchor>
              </controlPr>
            </control>
          </mc:Choice>
        </mc:AlternateContent>
        <mc:AlternateContent xmlns:mc="http://schemas.openxmlformats.org/markup-compatibility/2006">
          <mc:Choice Requires="x14">
            <control shapeId="12334" r:id="rId9" name="Check Box 46">
              <controlPr defaultSize="0" autoFill="0" autoLine="0" autoPict="0">
                <anchor moveWithCells="1">
                  <from>
                    <xdr:col>4</xdr:col>
                    <xdr:colOff>381000</xdr:colOff>
                    <xdr:row>8</xdr:row>
                    <xdr:rowOff>95250</xdr:rowOff>
                  </from>
                  <to>
                    <xdr:col>5</xdr:col>
                    <xdr:colOff>200025</xdr:colOff>
                    <xdr:row>9</xdr:row>
                    <xdr:rowOff>123825</xdr:rowOff>
                  </to>
                </anchor>
              </controlPr>
            </control>
          </mc:Choice>
        </mc:AlternateContent>
        <mc:AlternateContent xmlns:mc="http://schemas.openxmlformats.org/markup-compatibility/2006">
          <mc:Choice Requires="x14">
            <control shapeId="12337" r:id="rId10" name="Check Box 49">
              <controlPr defaultSize="0" autoFill="0" autoLine="0" autoPict="0">
                <anchor moveWithCells="1">
                  <from>
                    <xdr:col>4</xdr:col>
                    <xdr:colOff>381000</xdr:colOff>
                    <xdr:row>11</xdr:row>
                    <xdr:rowOff>209550</xdr:rowOff>
                  </from>
                  <to>
                    <xdr:col>5</xdr:col>
                    <xdr:colOff>200025</xdr:colOff>
                    <xdr:row>13</xdr:row>
                    <xdr:rowOff>19050</xdr:rowOff>
                  </to>
                </anchor>
              </controlPr>
            </control>
          </mc:Choice>
        </mc:AlternateContent>
        <mc:AlternateContent xmlns:mc="http://schemas.openxmlformats.org/markup-compatibility/2006">
          <mc:Choice Requires="x14">
            <control shapeId="12339" r:id="rId11" name="Check Box 51">
              <controlPr defaultSize="0" autoFill="0" autoLine="0" autoPict="0">
                <anchor moveWithCells="1">
                  <from>
                    <xdr:col>4</xdr:col>
                    <xdr:colOff>381000</xdr:colOff>
                    <xdr:row>13</xdr:row>
                    <xdr:rowOff>209550</xdr:rowOff>
                  </from>
                  <to>
                    <xdr:col>5</xdr:col>
                    <xdr:colOff>200025</xdr:colOff>
                    <xdr:row>15</xdr:row>
                    <xdr:rowOff>19050</xdr:rowOff>
                  </to>
                </anchor>
              </controlPr>
            </control>
          </mc:Choice>
        </mc:AlternateContent>
        <mc:AlternateContent xmlns:mc="http://schemas.openxmlformats.org/markup-compatibility/2006">
          <mc:Choice Requires="x14">
            <control shapeId="12341" r:id="rId12" name="Check Box 53">
              <controlPr defaultSize="0" autoFill="0" autoLine="0" autoPict="0">
                <anchor moveWithCells="1">
                  <from>
                    <xdr:col>4</xdr:col>
                    <xdr:colOff>381000</xdr:colOff>
                    <xdr:row>14</xdr:row>
                    <xdr:rowOff>209550</xdr:rowOff>
                  </from>
                  <to>
                    <xdr:col>5</xdr:col>
                    <xdr:colOff>200025</xdr:colOff>
                    <xdr:row>16</xdr:row>
                    <xdr:rowOff>19050</xdr:rowOff>
                  </to>
                </anchor>
              </controlPr>
            </control>
          </mc:Choice>
        </mc:AlternateContent>
        <mc:AlternateContent xmlns:mc="http://schemas.openxmlformats.org/markup-compatibility/2006">
          <mc:Choice Requires="x14">
            <control shapeId="12343" r:id="rId13" name="Check Box 55">
              <controlPr defaultSize="0" autoFill="0" autoLine="0" autoPict="0">
                <anchor moveWithCells="1">
                  <from>
                    <xdr:col>4</xdr:col>
                    <xdr:colOff>381000</xdr:colOff>
                    <xdr:row>17</xdr:row>
                    <xdr:rowOff>209550</xdr:rowOff>
                  </from>
                  <to>
                    <xdr:col>5</xdr:col>
                    <xdr:colOff>200025</xdr:colOff>
                    <xdr:row>19</xdr:row>
                    <xdr:rowOff>19050</xdr:rowOff>
                  </to>
                </anchor>
              </controlPr>
            </control>
          </mc:Choice>
        </mc:AlternateContent>
        <mc:AlternateContent xmlns:mc="http://schemas.openxmlformats.org/markup-compatibility/2006">
          <mc:Choice Requires="x14">
            <control shapeId="12345" r:id="rId14" name="Check Box 57">
              <controlPr defaultSize="0" autoFill="0" autoLine="0" autoPict="0">
                <anchor moveWithCells="1">
                  <from>
                    <xdr:col>4</xdr:col>
                    <xdr:colOff>381000</xdr:colOff>
                    <xdr:row>18</xdr:row>
                    <xdr:rowOff>209550</xdr:rowOff>
                  </from>
                  <to>
                    <xdr:col>5</xdr:col>
                    <xdr:colOff>200025</xdr:colOff>
                    <xdr:row>20</xdr:row>
                    <xdr:rowOff>19050</xdr:rowOff>
                  </to>
                </anchor>
              </controlPr>
            </control>
          </mc:Choice>
        </mc:AlternateContent>
        <mc:AlternateContent xmlns:mc="http://schemas.openxmlformats.org/markup-compatibility/2006">
          <mc:Choice Requires="x14">
            <control shapeId="12347" r:id="rId15" name="Check Box 59">
              <controlPr defaultSize="0" autoFill="0" autoLine="0" autoPict="0">
                <anchor moveWithCells="1">
                  <from>
                    <xdr:col>4</xdr:col>
                    <xdr:colOff>381000</xdr:colOff>
                    <xdr:row>19</xdr:row>
                    <xdr:rowOff>209550</xdr:rowOff>
                  </from>
                  <to>
                    <xdr:col>5</xdr:col>
                    <xdr:colOff>200025</xdr:colOff>
                    <xdr:row>21</xdr:row>
                    <xdr:rowOff>19050</xdr:rowOff>
                  </to>
                </anchor>
              </controlPr>
            </control>
          </mc:Choice>
        </mc:AlternateContent>
        <mc:AlternateContent xmlns:mc="http://schemas.openxmlformats.org/markup-compatibility/2006">
          <mc:Choice Requires="x14">
            <control shapeId="12349" r:id="rId16" name="Check Box 61">
              <controlPr defaultSize="0" autoFill="0" autoLine="0" autoPict="0">
                <anchor moveWithCells="1">
                  <from>
                    <xdr:col>4</xdr:col>
                    <xdr:colOff>381000</xdr:colOff>
                    <xdr:row>20</xdr:row>
                    <xdr:rowOff>209550</xdr:rowOff>
                  </from>
                  <to>
                    <xdr:col>5</xdr:col>
                    <xdr:colOff>200025</xdr:colOff>
                    <xdr:row>22</xdr:row>
                    <xdr:rowOff>19050</xdr:rowOff>
                  </to>
                </anchor>
              </controlPr>
            </control>
          </mc:Choice>
        </mc:AlternateContent>
        <mc:AlternateContent xmlns:mc="http://schemas.openxmlformats.org/markup-compatibility/2006">
          <mc:Choice Requires="x14">
            <control shapeId="12351" r:id="rId17" name="Check Box 63">
              <controlPr defaultSize="0" autoFill="0" autoLine="0" autoPict="0">
                <anchor moveWithCells="1">
                  <from>
                    <xdr:col>4</xdr:col>
                    <xdr:colOff>381000</xdr:colOff>
                    <xdr:row>21</xdr:row>
                    <xdr:rowOff>209550</xdr:rowOff>
                  </from>
                  <to>
                    <xdr:col>5</xdr:col>
                    <xdr:colOff>200025</xdr:colOff>
                    <xdr:row>23</xdr:row>
                    <xdr:rowOff>19050</xdr:rowOff>
                  </to>
                </anchor>
              </controlPr>
            </control>
          </mc:Choice>
        </mc:AlternateContent>
        <mc:AlternateContent xmlns:mc="http://schemas.openxmlformats.org/markup-compatibility/2006">
          <mc:Choice Requires="x14">
            <control shapeId="12353" r:id="rId18" name="Check Box 65">
              <controlPr defaultSize="0" autoFill="0" autoLine="0" autoPict="0">
                <anchor moveWithCells="1">
                  <from>
                    <xdr:col>4</xdr:col>
                    <xdr:colOff>381000</xdr:colOff>
                    <xdr:row>22</xdr:row>
                    <xdr:rowOff>209550</xdr:rowOff>
                  </from>
                  <to>
                    <xdr:col>5</xdr:col>
                    <xdr:colOff>200025</xdr:colOff>
                    <xdr:row>24</xdr:row>
                    <xdr:rowOff>19050</xdr:rowOff>
                  </to>
                </anchor>
              </controlPr>
            </control>
          </mc:Choice>
        </mc:AlternateContent>
        <mc:AlternateContent xmlns:mc="http://schemas.openxmlformats.org/markup-compatibility/2006">
          <mc:Choice Requires="x14">
            <control shapeId="12355" r:id="rId19" name="Check Box 67">
              <controlPr defaultSize="0" autoFill="0" autoLine="0" autoPict="0">
                <anchor moveWithCells="1">
                  <from>
                    <xdr:col>4</xdr:col>
                    <xdr:colOff>381000</xdr:colOff>
                    <xdr:row>23</xdr:row>
                    <xdr:rowOff>209550</xdr:rowOff>
                  </from>
                  <to>
                    <xdr:col>5</xdr:col>
                    <xdr:colOff>200025</xdr:colOff>
                    <xdr:row>25</xdr:row>
                    <xdr:rowOff>19050</xdr:rowOff>
                  </to>
                </anchor>
              </controlPr>
            </control>
          </mc:Choice>
        </mc:AlternateContent>
        <mc:AlternateContent xmlns:mc="http://schemas.openxmlformats.org/markup-compatibility/2006">
          <mc:Choice Requires="x14">
            <control shapeId="12357" r:id="rId20" name="Check Box 69">
              <controlPr defaultSize="0" autoFill="0" autoLine="0" autoPict="0">
                <anchor moveWithCells="1">
                  <from>
                    <xdr:col>4</xdr:col>
                    <xdr:colOff>381000</xdr:colOff>
                    <xdr:row>24</xdr:row>
                    <xdr:rowOff>209550</xdr:rowOff>
                  </from>
                  <to>
                    <xdr:col>5</xdr:col>
                    <xdr:colOff>200025</xdr:colOff>
                    <xdr:row>26</xdr:row>
                    <xdr:rowOff>19050</xdr:rowOff>
                  </to>
                </anchor>
              </controlPr>
            </control>
          </mc:Choice>
        </mc:AlternateContent>
        <mc:AlternateContent xmlns:mc="http://schemas.openxmlformats.org/markup-compatibility/2006">
          <mc:Choice Requires="x14">
            <control shapeId="12359" r:id="rId21" name="Check Box 71">
              <controlPr defaultSize="0" autoFill="0" autoLine="0" autoPict="0">
                <anchor moveWithCells="1">
                  <from>
                    <xdr:col>4</xdr:col>
                    <xdr:colOff>381000</xdr:colOff>
                    <xdr:row>27</xdr:row>
                    <xdr:rowOff>209550</xdr:rowOff>
                  </from>
                  <to>
                    <xdr:col>5</xdr:col>
                    <xdr:colOff>200025</xdr:colOff>
                    <xdr:row>29</xdr:row>
                    <xdr:rowOff>19050</xdr:rowOff>
                  </to>
                </anchor>
              </controlPr>
            </control>
          </mc:Choice>
        </mc:AlternateContent>
        <mc:AlternateContent xmlns:mc="http://schemas.openxmlformats.org/markup-compatibility/2006">
          <mc:Choice Requires="x14">
            <control shapeId="12365" r:id="rId22" name="Check Box 77">
              <controlPr defaultSize="0" autoFill="0" autoLine="0" autoPict="0">
                <anchor moveWithCells="1">
                  <from>
                    <xdr:col>4</xdr:col>
                    <xdr:colOff>381000</xdr:colOff>
                    <xdr:row>30</xdr:row>
                    <xdr:rowOff>209550</xdr:rowOff>
                  </from>
                  <to>
                    <xdr:col>5</xdr:col>
                    <xdr:colOff>200025</xdr:colOff>
                    <xdr:row>32</xdr:row>
                    <xdr:rowOff>19050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4</xdr:col>
                    <xdr:colOff>381000</xdr:colOff>
                    <xdr:row>31</xdr:row>
                    <xdr:rowOff>209550</xdr:rowOff>
                  </from>
                  <to>
                    <xdr:col>5</xdr:col>
                    <xdr:colOff>200025</xdr:colOff>
                    <xdr:row>33</xdr:row>
                    <xdr:rowOff>19050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4</xdr:col>
                    <xdr:colOff>381000</xdr:colOff>
                    <xdr:row>10</xdr:row>
                    <xdr:rowOff>95250</xdr:rowOff>
                  </from>
                  <to>
                    <xdr:col>5</xdr:col>
                    <xdr:colOff>200025</xdr:colOff>
                    <xdr:row>11</xdr:row>
                    <xdr:rowOff>123825</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4</xdr:col>
                    <xdr:colOff>381000</xdr:colOff>
                    <xdr:row>26</xdr:row>
                    <xdr:rowOff>95250</xdr:rowOff>
                  </from>
                  <to>
                    <xdr:col>5</xdr:col>
                    <xdr:colOff>200025</xdr:colOff>
                    <xdr:row>27</xdr:row>
                    <xdr:rowOff>123825</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4</xdr:col>
                    <xdr:colOff>381000</xdr:colOff>
                    <xdr:row>32</xdr:row>
                    <xdr:rowOff>209550</xdr:rowOff>
                  </from>
                  <to>
                    <xdr:col>5</xdr:col>
                    <xdr:colOff>200025</xdr:colOff>
                    <xdr:row>34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9F81-7DD7-411C-BD12-47B789A3219C}">
  <sheetPr codeName="Sheet2"/>
  <dimension ref="A1:W44"/>
  <sheetViews>
    <sheetView showGridLines="0" showRowColHeaders="0" zoomScaleNormal="100" workbookViewId="0">
      <pane ySplit="2" topLeftCell="A3" activePane="bottomLeft" state="frozen"/>
      <selection activeCell="U17" sqref="U17"/>
      <selection pane="bottomLeft" activeCell="D2" sqref="D2"/>
    </sheetView>
  </sheetViews>
  <sheetFormatPr defaultColWidth="8.625" defaultRowHeight="18.75" x14ac:dyDescent="0.4"/>
  <cols>
    <col min="1" max="1" width="3.625" customWidth="1"/>
    <col min="2" max="2" width="6.75" customWidth="1"/>
    <col min="3" max="3" width="5.125" customWidth="1"/>
    <col min="4" max="4" width="15.125" customWidth="1"/>
    <col min="5" max="5" width="7.125" style="159" customWidth="1"/>
    <col min="6" max="6" width="8.375" style="159" customWidth="1"/>
    <col min="7" max="7" width="6.5" style="159" customWidth="1"/>
    <col min="8" max="8" width="5.75" style="159" customWidth="1"/>
    <col min="9" max="9" width="2.75" style="159" customWidth="1"/>
    <col min="10" max="10" width="5.75" style="159" customWidth="1"/>
    <col min="11" max="11" width="2.75" style="159" customWidth="1"/>
    <col min="12" max="12" width="5.75" style="159" customWidth="1"/>
    <col min="13" max="13" width="3.875" customWidth="1"/>
    <col min="14" max="14" width="5.25" customWidth="1"/>
    <col min="15" max="15" width="21.375" customWidth="1"/>
    <col min="16" max="16" width="14.375" customWidth="1"/>
    <col min="17" max="22" width="12.625" customWidth="1"/>
  </cols>
  <sheetData>
    <row r="1" spans="1:22" ht="26.1" customHeight="1" x14ac:dyDescent="0.4">
      <c r="A1" s="42" t="s">
        <v>484</v>
      </c>
      <c r="B1" s="42"/>
      <c r="C1" s="42"/>
      <c r="D1" s="403" t="s">
        <v>215</v>
      </c>
      <c r="E1" s="403"/>
      <c r="F1" s="403"/>
      <c r="G1" s="403"/>
      <c r="H1" s="403"/>
      <c r="I1" s="403"/>
      <c r="J1" s="403"/>
      <c r="K1" s="403"/>
      <c r="L1" s="403"/>
      <c r="M1" s="403"/>
      <c r="N1" s="403"/>
      <c r="O1" s="403"/>
      <c r="P1" s="403"/>
      <c r="Q1" s="403"/>
      <c r="R1" s="403"/>
      <c r="S1" s="403"/>
      <c r="T1" s="403"/>
      <c r="U1" s="403"/>
      <c r="V1" s="43" t="str">
        <f>IF(H3="","",H3)</f>
        <v/>
      </c>
    </row>
    <row r="2" spans="1:22" ht="21.95" customHeight="1" thickBot="1" x14ac:dyDescent="0.45">
      <c r="A2" s="43"/>
      <c r="B2" s="44" t="s">
        <v>392</v>
      </c>
      <c r="C2" s="45" t="s">
        <v>5</v>
      </c>
      <c r="D2" s="35"/>
      <c r="E2" s="46"/>
      <c r="F2" s="46"/>
      <c r="G2" s="46"/>
      <c r="H2" s="46"/>
      <c r="I2" s="46"/>
      <c r="J2" s="47"/>
      <c r="K2" s="47"/>
      <c r="L2" s="47"/>
      <c r="M2" s="47"/>
      <c r="N2" s="47"/>
      <c r="O2" s="47"/>
      <c r="P2" s="47"/>
      <c r="Q2" s="406" t="str">
        <f>IF(H5="","",H5)</f>
        <v/>
      </c>
      <c r="R2" s="406"/>
      <c r="S2" s="406"/>
      <c r="T2" s="406"/>
      <c r="U2" s="406"/>
      <c r="V2" s="406"/>
    </row>
    <row r="3" spans="1:22" ht="21" customHeight="1" thickTop="1" x14ac:dyDescent="0.4">
      <c r="A3" s="344" t="s">
        <v>416</v>
      </c>
      <c r="B3" s="48" t="s">
        <v>369</v>
      </c>
      <c r="C3" s="48"/>
      <c r="D3" s="48"/>
      <c r="E3" s="49"/>
      <c r="F3" s="49"/>
      <c r="G3" s="49"/>
      <c r="H3" s="1"/>
      <c r="I3" s="50" t="s">
        <v>405</v>
      </c>
      <c r="J3" s="49"/>
      <c r="K3" s="49"/>
      <c r="L3" s="49"/>
      <c r="M3" s="50"/>
      <c r="N3" s="50"/>
      <c r="O3" s="50"/>
      <c r="P3" s="50"/>
      <c r="Q3" s="51" t="s">
        <v>394</v>
      </c>
      <c r="R3" s="52"/>
      <c r="S3" s="52"/>
      <c r="T3" s="52"/>
      <c r="U3" s="52"/>
      <c r="V3" s="345"/>
    </row>
    <row r="4" spans="1:22" ht="21" customHeight="1" x14ac:dyDescent="0.4">
      <c r="A4" s="346" t="s">
        <v>417</v>
      </c>
      <c r="B4" s="53" t="s">
        <v>383</v>
      </c>
      <c r="C4" s="53"/>
      <c r="D4" s="53"/>
      <c r="E4" s="54"/>
      <c r="F4" s="54"/>
      <c r="G4" s="55" t="s">
        <v>5</v>
      </c>
      <c r="H4" s="407"/>
      <c r="I4" s="407"/>
      <c r="J4" s="407"/>
      <c r="K4" s="407"/>
      <c r="L4" s="407"/>
      <c r="M4" s="407"/>
      <c r="N4" s="407"/>
      <c r="O4" s="407"/>
      <c r="P4" s="407"/>
      <c r="Q4" s="56"/>
      <c r="R4" s="57"/>
      <c r="S4" s="57"/>
      <c r="T4" s="57"/>
      <c r="U4" s="57"/>
      <c r="V4" s="347"/>
    </row>
    <row r="5" spans="1:22" ht="21" customHeight="1" x14ac:dyDescent="0.4">
      <c r="A5" s="348" t="s">
        <v>418</v>
      </c>
      <c r="B5" s="58" t="s">
        <v>1</v>
      </c>
      <c r="C5" s="58"/>
      <c r="D5" s="58"/>
      <c r="E5" s="59"/>
      <c r="F5" s="59"/>
      <c r="G5" s="60" t="s">
        <v>5</v>
      </c>
      <c r="H5" s="408"/>
      <c r="I5" s="408"/>
      <c r="J5" s="408"/>
      <c r="K5" s="408"/>
      <c r="L5" s="408"/>
      <c r="M5" s="408"/>
      <c r="N5" s="408"/>
      <c r="O5" s="408"/>
      <c r="P5" s="408"/>
      <c r="Q5" s="61" t="s">
        <v>395</v>
      </c>
      <c r="R5" s="62"/>
      <c r="S5" s="62"/>
      <c r="T5" s="62"/>
      <c r="U5" s="62"/>
      <c r="V5" s="349"/>
    </row>
    <row r="6" spans="1:22" ht="21" customHeight="1" x14ac:dyDescent="0.4">
      <c r="A6" s="350" t="s">
        <v>419</v>
      </c>
      <c r="B6" s="402" t="s">
        <v>404</v>
      </c>
      <c r="C6" s="402"/>
      <c r="D6" s="402"/>
      <c r="E6" s="402"/>
      <c r="F6" s="402"/>
      <c r="G6" s="63" t="s">
        <v>10</v>
      </c>
      <c r="H6" s="64" t="s">
        <v>205</v>
      </c>
      <c r="I6" s="410"/>
      <c r="J6" s="410"/>
      <c r="K6" s="410"/>
      <c r="L6" s="410"/>
      <c r="M6" s="65" t="s">
        <v>406</v>
      </c>
      <c r="N6" s="65"/>
      <c r="O6" s="65"/>
      <c r="P6" s="65"/>
      <c r="Q6" s="66" t="s">
        <v>426</v>
      </c>
      <c r="R6" s="67"/>
      <c r="S6" s="67"/>
      <c r="T6" s="67"/>
      <c r="U6" s="67"/>
      <c r="V6" s="351"/>
    </row>
    <row r="7" spans="1:22" ht="21" customHeight="1" x14ac:dyDescent="0.4">
      <c r="A7" s="352" t="s">
        <v>420</v>
      </c>
      <c r="B7" s="419" t="s">
        <v>413</v>
      </c>
      <c r="C7" s="419"/>
      <c r="D7" s="419"/>
      <c r="E7" s="419"/>
      <c r="F7" s="68" t="s">
        <v>409</v>
      </c>
      <c r="G7" s="69"/>
      <c r="H7" s="70" t="s">
        <v>412</v>
      </c>
      <c r="I7" s="412"/>
      <c r="J7" s="412"/>
      <c r="K7" s="71" t="s">
        <v>411</v>
      </c>
      <c r="L7" s="72"/>
      <c r="M7" s="71"/>
      <c r="N7" s="71"/>
      <c r="O7" s="71"/>
      <c r="P7" s="71"/>
      <c r="Q7" s="73" t="s">
        <v>525</v>
      </c>
      <c r="R7" s="74"/>
      <c r="S7" s="74"/>
      <c r="T7" s="74"/>
      <c r="U7" s="74"/>
      <c r="V7" s="353"/>
    </row>
    <row r="8" spans="1:22" ht="21" customHeight="1" x14ac:dyDescent="0.4">
      <c r="A8" s="354" t="s">
        <v>421</v>
      </c>
      <c r="B8" s="75" t="s">
        <v>203</v>
      </c>
      <c r="C8" s="76"/>
      <c r="D8" s="76"/>
      <c r="E8" s="77"/>
      <c r="F8" s="78" t="s">
        <v>410</v>
      </c>
      <c r="G8" s="79"/>
      <c r="H8" s="80" t="s">
        <v>393</v>
      </c>
      <c r="I8" s="422"/>
      <c r="J8" s="422"/>
      <c r="K8" s="76" t="s">
        <v>407</v>
      </c>
      <c r="L8" s="81"/>
      <c r="M8" s="76"/>
      <c r="N8" s="76"/>
      <c r="O8" s="76"/>
      <c r="P8" s="76"/>
      <c r="Q8" s="293" t="s">
        <v>524</v>
      </c>
      <c r="R8" s="294"/>
      <c r="S8" s="294"/>
      <c r="T8" s="294"/>
      <c r="U8" s="294"/>
      <c r="V8" s="355"/>
    </row>
    <row r="9" spans="1:22" ht="21" customHeight="1" thickBot="1" x14ac:dyDescent="0.45">
      <c r="A9" s="356"/>
      <c r="B9" s="82"/>
      <c r="C9" s="82"/>
      <c r="D9" s="82"/>
      <c r="E9" s="83"/>
      <c r="F9" s="84"/>
      <c r="G9" s="85"/>
      <c r="H9" s="86"/>
      <c r="I9" s="423"/>
      <c r="J9" s="423"/>
      <c r="K9" s="82"/>
      <c r="L9" s="87"/>
      <c r="M9" s="82"/>
      <c r="N9" s="82"/>
      <c r="O9" s="82"/>
      <c r="P9" s="82"/>
      <c r="Q9" s="88" t="s">
        <v>431</v>
      </c>
      <c r="R9" s="89"/>
      <c r="S9" s="89"/>
      <c r="T9" s="89"/>
      <c r="U9" s="89"/>
      <c r="V9" s="357"/>
    </row>
    <row r="10" spans="1:22" ht="21" customHeight="1" thickTop="1" x14ac:dyDescent="0.4">
      <c r="A10" s="358" t="s">
        <v>422</v>
      </c>
      <c r="B10" s="90" t="s">
        <v>520</v>
      </c>
      <c r="C10" s="90"/>
      <c r="D10" s="90"/>
      <c r="E10" s="91"/>
      <c r="F10" s="91"/>
      <c r="G10" s="92" t="s">
        <v>5</v>
      </c>
      <c r="H10" s="409"/>
      <c r="I10" s="409"/>
      <c r="J10" s="409"/>
      <c r="K10" s="409"/>
      <c r="L10" s="409"/>
      <c r="M10" s="409"/>
      <c r="N10" s="409"/>
      <c r="O10" s="90"/>
      <c r="P10" s="93"/>
      <c r="Q10" s="94" t="s">
        <v>396</v>
      </c>
      <c r="R10" s="95"/>
      <c r="S10" s="95"/>
      <c r="T10" s="95"/>
      <c r="U10" s="95"/>
      <c r="V10" s="359"/>
    </row>
    <row r="11" spans="1:22" ht="21" customHeight="1" x14ac:dyDescent="0.4">
      <c r="A11" s="360" t="s">
        <v>423</v>
      </c>
      <c r="B11" s="96" t="s">
        <v>2</v>
      </c>
      <c r="C11" s="96"/>
      <c r="D11" s="96"/>
      <c r="E11" s="97"/>
      <c r="F11" s="97"/>
      <c r="G11" s="98" t="s">
        <v>5</v>
      </c>
      <c r="H11" s="333"/>
      <c r="I11" s="99" t="s">
        <v>206</v>
      </c>
      <c r="J11" s="333"/>
      <c r="K11" s="99" t="s">
        <v>206</v>
      </c>
      <c r="L11" s="333"/>
      <c r="M11" s="96"/>
      <c r="N11" s="96"/>
      <c r="O11" s="96"/>
      <c r="P11" s="100"/>
      <c r="Q11" s="293" t="s">
        <v>397</v>
      </c>
      <c r="R11" s="294"/>
      <c r="S11" s="294"/>
      <c r="T11" s="294"/>
      <c r="U11" s="294"/>
      <c r="V11" s="355"/>
    </row>
    <row r="12" spans="1:22" ht="21" customHeight="1" thickBot="1" x14ac:dyDescent="0.45">
      <c r="A12" s="360" t="s">
        <v>424</v>
      </c>
      <c r="B12" s="96" t="s">
        <v>3</v>
      </c>
      <c r="C12" s="96"/>
      <c r="D12" s="96"/>
      <c r="E12" s="97"/>
      <c r="F12" s="97"/>
      <c r="G12" s="98" t="s">
        <v>5</v>
      </c>
      <c r="H12" s="411"/>
      <c r="I12" s="411"/>
      <c r="J12" s="411"/>
      <c r="K12" s="411"/>
      <c r="L12" s="411"/>
      <c r="M12" s="101" t="s">
        <v>207</v>
      </c>
      <c r="N12" s="405"/>
      <c r="O12" s="405"/>
      <c r="P12" s="102"/>
      <c r="Q12" s="103" t="s">
        <v>528</v>
      </c>
      <c r="R12" s="104"/>
      <c r="S12" s="104"/>
      <c r="T12" s="104"/>
      <c r="U12" s="104"/>
      <c r="V12" s="361"/>
    </row>
    <row r="13" spans="1:22" ht="21" customHeight="1" thickTop="1" x14ac:dyDescent="0.4">
      <c r="A13" s="344">
        <v>10</v>
      </c>
      <c r="B13" s="50" t="s">
        <v>497</v>
      </c>
      <c r="C13" s="50"/>
      <c r="D13" s="50"/>
      <c r="E13" s="49"/>
      <c r="F13" s="49"/>
      <c r="G13" s="105" t="s">
        <v>5</v>
      </c>
      <c r="H13" s="404"/>
      <c r="I13" s="404"/>
      <c r="J13" s="404"/>
      <c r="K13" s="404"/>
      <c r="L13" s="404"/>
      <c r="M13" s="404"/>
      <c r="N13" s="404"/>
      <c r="O13" s="50"/>
      <c r="P13" s="50"/>
      <c r="Q13" s="51"/>
      <c r="R13" s="52"/>
      <c r="S13" s="52"/>
      <c r="T13" s="52"/>
      <c r="U13" s="52"/>
      <c r="V13" s="345"/>
    </row>
    <row r="14" spans="1:22" ht="21" customHeight="1" x14ac:dyDescent="0.4">
      <c r="A14" s="360">
        <v>11</v>
      </c>
      <c r="B14" s="96" t="s">
        <v>4</v>
      </c>
      <c r="C14" s="96"/>
      <c r="D14" s="96"/>
      <c r="E14" s="97"/>
      <c r="F14" s="97"/>
      <c r="G14" s="98" t="s">
        <v>5</v>
      </c>
      <c r="H14" s="405"/>
      <c r="I14" s="405"/>
      <c r="J14" s="405"/>
      <c r="K14" s="405"/>
      <c r="L14" s="405"/>
      <c r="M14" s="405"/>
      <c r="N14" s="405"/>
      <c r="O14" s="96"/>
      <c r="P14" s="96"/>
      <c r="Q14" s="106"/>
      <c r="R14" s="107"/>
      <c r="S14" s="107"/>
      <c r="T14" s="107"/>
      <c r="U14" s="107"/>
      <c r="V14" s="362"/>
    </row>
    <row r="15" spans="1:22" ht="21" customHeight="1" x14ac:dyDescent="0.4">
      <c r="A15" s="360">
        <v>12</v>
      </c>
      <c r="B15" s="96" t="s">
        <v>491</v>
      </c>
      <c r="C15" s="96"/>
      <c r="D15" s="96"/>
      <c r="E15" s="97"/>
      <c r="F15" s="97"/>
      <c r="G15" s="98" t="s">
        <v>5</v>
      </c>
      <c r="H15" s="333"/>
      <c r="I15" s="99" t="s">
        <v>206</v>
      </c>
      <c r="J15" s="333"/>
      <c r="K15" s="99" t="s">
        <v>206</v>
      </c>
      <c r="L15" s="333"/>
      <c r="M15" s="96"/>
      <c r="N15" s="96"/>
      <c r="O15" s="96"/>
      <c r="P15" s="96"/>
      <c r="Q15" s="106"/>
      <c r="R15" s="107"/>
      <c r="S15" s="107"/>
      <c r="T15" s="107"/>
      <c r="U15" s="107"/>
      <c r="V15" s="362"/>
    </row>
    <row r="16" spans="1:22" ht="21" customHeight="1" x14ac:dyDescent="0.4">
      <c r="A16" s="363">
        <v>13</v>
      </c>
      <c r="B16" s="71" t="s">
        <v>492</v>
      </c>
      <c r="C16" s="71"/>
      <c r="D16" s="71"/>
      <c r="E16" s="108"/>
      <c r="F16" s="108"/>
      <c r="G16" s="69" t="s">
        <v>5</v>
      </c>
      <c r="H16" s="331"/>
      <c r="I16" s="109" t="s">
        <v>206</v>
      </c>
      <c r="J16" s="413"/>
      <c r="K16" s="413"/>
      <c r="L16" s="108"/>
      <c r="M16" s="71"/>
      <c r="N16" s="71"/>
      <c r="O16" s="71"/>
      <c r="P16" s="71"/>
      <c r="Q16" s="110"/>
      <c r="R16" s="111"/>
      <c r="S16" s="111"/>
      <c r="T16" s="111"/>
      <c r="U16" s="111"/>
      <c r="V16" s="364"/>
    </row>
    <row r="17" spans="1:23" ht="21" customHeight="1" x14ac:dyDescent="0.4">
      <c r="A17" s="354">
        <v>14</v>
      </c>
      <c r="B17" s="76" t="s">
        <v>493</v>
      </c>
      <c r="C17" s="76"/>
      <c r="D17" s="76"/>
      <c r="E17" s="77"/>
      <c r="F17" s="77"/>
      <c r="G17" s="79" t="s">
        <v>5</v>
      </c>
      <c r="H17" s="414"/>
      <c r="I17" s="414"/>
      <c r="J17" s="414"/>
      <c r="K17" s="414"/>
      <c r="L17" s="414"/>
      <c r="M17" s="414"/>
      <c r="N17" s="414"/>
      <c r="O17" s="414"/>
      <c r="P17" s="414"/>
      <c r="Q17" s="112" t="s">
        <v>523</v>
      </c>
      <c r="R17" s="113"/>
      <c r="S17" s="113"/>
      <c r="T17" s="113"/>
      <c r="U17" s="113"/>
      <c r="V17" s="365"/>
    </row>
    <row r="18" spans="1:23" ht="21" customHeight="1" thickBot="1" x14ac:dyDescent="0.45">
      <c r="A18" s="356" t="s">
        <v>432</v>
      </c>
      <c r="B18" s="82" t="s">
        <v>448</v>
      </c>
      <c r="C18" s="82"/>
      <c r="D18" s="82"/>
      <c r="E18" s="83"/>
      <c r="F18" s="83"/>
      <c r="G18" s="85"/>
      <c r="H18" s="424"/>
      <c r="I18" s="425"/>
      <c r="J18" s="425"/>
      <c r="K18" s="425"/>
      <c r="L18" s="425"/>
      <c r="M18" s="425"/>
      <c r="N18" s="425"/>
      <c r="O18" s="425"/>
      <c r="P18" s="82"/>
      <c r="Q18" s="114" t="s">
        <v>449</v>
      </c>
      <c r="R18" s="115"/>
      <c r="S18" s="115"/>
      <c r="T18" s="115"/>
      <c r="U18" s="115"/>
      <c r="V18" s="366"/>
    </row>
    <row r="19" spans="1:23" ht="21" customHeight="1" thickTop="1" thickBot="1" x14ac:dyDescent="0.45">
      <c r="A19" s="352" t="s">
        <v>433</v>
      </c>
      <c r="B19" s="42" t="s">
        <v>218</v>
      </c>
      <c r="C19" s="42"/>
      <c r="D19" s="42"/>
      <c r="E19" s="295"/>
      <c r="F19" s="295"/>
      <c r="G19" s="296" t="s">
        <v>385</v>
      </c>
      <c r="H19" s="415"/>
      <c r="I19" s="415"/>
      <c r="J19" s="415"/>
      <c r="K19" s="415"/>
      <c r="L19" s="415"/>
      <c r="M19" s="44"/>
      <c r="N19" s="44"/>
      <c r="O19" s="44"/>
      <c r="P19" s="44"/>
      <c r="Q19" s="293"/>
      <c r="R19" s="294"/>
      <c r="S19" s="294"/>
      <c r="T19" s="294"/>
      <c r="U19" s="294"/>
      <c r="V19" s="355"/>
      <c r="W19" s="39" t="s">
        <v>219</v>
      </c>
    </row>
    <row r="20" spans="1:23" ht="21" customHeight="1" thickTop="1" x14ac:dyDescent="0.4">
      <c r="A20" s="344" t="s">
        <v>434</v>
      </c>
      <c r="B20" s="50" t="s">
        <v>498</v>
      </c>
      <c r="C20" s="50"/>
      <c r="D20" s="50"/>
      <c r="E20" s="49"/>
      <c r="F20" s="49"/>
      <c r="G20" s="105"/>
      <c r="H20" s="404"/>
      <c r="I20" s="404"/>
      <c r="J20" s="404"/>
      <c r="K20" s="404"/>
      <c r="L20" s="404"/>
      <c r="M20" s="404"/>
      <c r="N20" s="404"/>
      <c r="O20" s="404"/>
      <c r="P20" s="404"/>
      <c r="Q20" s="116" t="s">
        <v>508</v>
      </c>
      <c r="R20" s="117"/>
      <c r="S20" s="117"/>
      <c r="T20" s="117"/>
      <c r="U20" s="117"/>
      <c r="V20" s="367"/>
      <c r="W20" s="40" t="s">
        <v>220</v>
      </c>
    </row>
    <row r="21" spans="1:23" ht="21" customHeight="1" x14ac:dyDescent="0.4">
      <c r="A21" s="360" t="s">
        <v>435</v>
      </c>
      <c r="B21" s="96" t="s">
        <v>6</v>
      </c>
      <c r="C21" s="96"/>
      <c r="D21" s="96"/>
      <c r="E21" s="97"/>
      <c r="F21" s="97"/>
      <c r="G21" s="98"/>
      <c r="H21" s="405"/>
      <c r="I21" s="405"/>
      <c r="J21" s="405"/>
      <c r="K21" s="405"/>
      <c r="L21" s="405"/>
      <c r="M21" s="405"/>
      <c r="N21" s="405"/>
      <c r="O21" s="96"/>
      <c r="P21" s="96"/>
      <c r="Q21" s="293" t="s">
        <v>398</v>
      </c>
      <c r="R21" s="294"/>
      <c r="S21" s="294"/>
      <c r="T21" s="294"/>
      <c r="U21" s="294"/>
      <c r="V21" s="355"/>
      <c r="W21" s="40" t="s">
        <v>222</v>
      </c>
    </row>
    <row r="22" spans="1:23" ht="21" customHeight="1" x14ac:dyDescent="0.4">
      <c r="A22" s="360" t="s">
        <v>436</v>
      </c>
      <c r="B22" s="96" t="s">
        <v>7</v>
      </c>
      <c r="C22" s="96"/>
      <c r="D22" s="96"/>
      <c r="E22" s="97"/>
      <c r="F22" s="97"/>
      <c r="G22" s="98"/>
      <c r="H22" s="333"/>
      <c r="I22" s="99" t="s">
        <v>206</v>
      </c>
      <c r="J22" s="333"/>
      <c r="K22" s="99" t="s">
        <v>206</v>
      </c>
      <c r="L22" s="333"/>
      <c r="M22" s="96"/>
      <c r="N22" s="96"/>
      <c r="O22" s="96"/>
      <c r="P22" s="96"/>
      <c r="Q22" s="293" t="s">
        <v>507</v>
      </c>
      <c r="R22" s="294"/>
      <c r="S22" s="294"/>
      <c r="T22" s="294"/>
      <c r="U22" s="294"/>
      <c r="V22" s="355"/>
      <c r="W22" s="40" t="s">
        <v>223</v>
      </c>
    </row>
    <row r="23" spans="1:23" ht="21" customHeight="1" x14ac:dyDescent="0.4">
      <c r="A23" s="360" t="s">
        <v>437</v>
      </c>
      <c r="B23" s="96" t="s">
        <v>8</v>
      </c>
      <c r="C23" s="96"/>
      <c r="D23" s="96"/>
      <c r="E23" s="97"/>
      <c r="F23" s="97"/>
      <c r="G23" s="98"/>
      <c r="H23" s="333"/>
      <c r="I23" s="101" t="s">
        <v>206</v>
      </c>
      <c r="J23" s="418"/>
      <c r="K23" s="418"/>
      <c r="L23" s="97"/>
      <c r="M23" s="96"/>
      <c r="N23" s="96"/>
      <c r="O23" s="96"/>
      <c r="P23" s="96"/>
      <c r="Q23" s="293" t="s">
        <v>427</v>
      </c>
      <c r="R23" s="294"/>
      <c r="S23" s="294"/>
      <c r="T23" s="294"/>
      <c r="U23" s="294"/>
      <c r="V23" s="355"/>
      <c r="W23" s="40" t="s">
        <v>221</v>
      </c>
    </row>
    <row r="24" spans="1:23" ht="21" customHeight="1" thickBot="1" x14ac:dyDescent="0.45">
      <c r="A24" s="368" t="s">
        <v>438</v>
      </c>
      <c r="B24" s="118" t="s">
        <v>9</v>
      </c>
      <c r="C24" s="118"/>
      <c r="D24" s="118"/>
      <c r="E24" s="119"/>
      <c r="F24" s="119"/>
      <c r="G24" s="120"/>
      <c r="H24" s="417"/>
      <c r="I24" s="417"/>
      <c r="J24" s="417"/>
      <c r="K24" s="417"/>
      <c r="L24" s="417"/>
      <c r="M24" s="417"/>
      <c r="N24" s="417"/>
      <c r="O24" s="417"/>
      <c r="P24" s="417"/>
      <c r="Q24" s="103" t="s">
        <v>509</v>
      </c>
      <c r="R24" s="104"/>
      <c r="S24" s="104"/>
      <c r="T24" s="104"/>
      <c r="U24" s="104"/>
      <c r="V24" s="361"/>
    </row>
    <row r="25" spans="1:23" ht="21" customHeight="1" thickTop="1" x14ac:dyDescent="0.4">
      <c r="A25" s="369" t="s">
        <v>439</v>
      </c>
      <c r="B25" s="121" t="s">
        <v>233</v>
      </c>
      <c r="C25" s="121"/>
      <c r="D25" s="121"/>
      <c r="E25" s="122"/>
      <c r="F25" s="122"/>
      <c r="G25" s="123" t="s">
        <v>385</v>
      </c>
      <c r="H25" s="426"/>
      <c r="I25" s="426"/>
      <c r="J25" s="426"/>
      <c r="K25" s="124" t="s">
        <v>210</v>
      </c>
      <c r="L25" s="122"/>
      <c r="M25" s="420"/>
      <c r="N25" s="420"/>
      <c r="O25" s="124"/>
      <c r="P25" s="121"/>
      <c r="Q25" s="125" t="s">
        <v>399</v>
      </c>
      <c r="R25" s="126"/>
      <c r="S25" s="126"/>
      <c r="T25" s="126"/>
      <c r="U25" s="126"/>
      <c r="V25" s="370"/>
    </row>
    <row r="26" spans="1:23" ht="21" customHeight="1" x14ac:dyDescent="0.4">
      <c r="A26" s="371" t="s">
        <v>440</v>
      </c>
      <c r="B26" s="127" t="s">
        <v>208</v>
      </c>
      <c r="C26" s="127"/>
      <c r="D26" s="127"/>
      <c r="E26" s="128"/>
      <c r="F26" s="128"/>
      <c r="G26" s="129" t="s">
        <v>385</v>
      </c>
      <c r="H26" s="421"/>
      <c r="I26" s="421"/>
      <c r="J26" s="421"/>
      <c r="K26" s="130" t="s">
        <v>202</v>
      </c>
      <c r="L26" s="128"/>
      <c r="M26" s="416"/>
      <c r="N26" s="416"/>
      <c r="O26" s="130"/>
      <c r="P26" s="127"/>
      <c r="Q26" s="131" t="s">
        <v>510</v>
      </c>
      <c r="R26" s="132"/>
      <c r="S26" s="132"/>
      <c r="T26" s="132"/>
      <c r="U26" s="132"/>
      <c r="V26" s="372"/>
    </row>
    <row r="27" spans="1:23" ht="21" customHeight="1" x14ac:dyDescent="0.4">
      <c r="A27" s="371" t="s">
        <v>441</v>
      </c>
      <c r="B27" s="127" t="s">
        <v>12</v>
      </c>
      <c r="C27" s="127"/>
      <c r="D27" s="127"/>
      <c r="E27" s="128"/>
      <c r="F27" s="128"/>
      <c r="G27" s="129" t="s">
        <v>5</v>
      </c>
      <c r="H27" s="421"/>
      <c r="I27" s="421"/>
      <c r="J27" s="421"/>
      <c r="K27" s="130" t="s">
        <v>202</v>
      </c>
      <c r="L27" s="128"/>
      <c r="M27" s="416"/>
      <c r="N27" s="416"/>
      <c r="O27" s="130"/>
      <c r="P27" s="127"/>
      <c r="Q27" s="131" t="s">
        <v>511</v>
      </c>
      <c r="R27" s="132"/>
      <c r="S27" s="132"/>
      <c r="T27" s="132"/>
      <c r="U27" s="132"/>
      <c r="V27" s="372"/>
    </row>
    <row r="28" spans="1:23" ht="21" customHeight="1" x14ac:dyDescent="0.4">
      <c r="A28" s="371" t="s">
        <v>442</v>
      </c>
      <c r="B28" s="127" t="s">
        <v>13</v>
      </c>
      <c r="C28" s="127"/>
      <c r="D28" s="127"/>
      <c r="E28" s="128"/>
      <c r="F28" s="128"/>
      <c r="G28" s="129" t="s">
        <v>5</v>
      </c>
      <c r="H28" s="421"/>
      <c r="I28" s="421"/>
      <c r="J28" s="421"/>
      <c r="K28" s="130" t="s">
        <v>202</v>
      </c>
      <c r="L28" s="128"/>
      <c r="M28" s="416"/>
      <c r="N28" s="416"/>
      <c r="O28" s="130"/>
      <c r="P28" s="127"/>
      <c r="Q28" s="131" t="s">
        <v>512</v>
      </c>
      <c r="R28" s="132"/>
      <c r="S28" s="132"/>
      <c r="T28" s="132"/>
      <c r="U28" s="132"/>
      <c r="V28" s="372"/>
    </row>
    <row r="29" spans="1:23" ht="21" customHeight="1" x14ac:dyDescent="0.4">
      <c r="A29" s="373" t="s">
        <v>443</v>
      </c>
      <c r="B29" s="133" t="s">
        <v>209</v>
      </c>
      <c r="C29" s="133"/>
      <c r="D29" s="133"/>
      <c r="E29" s="134"/>
      <c r="F29" s="134"/>
      <c r="G29" s="135" t="s">
        <v>5</v>
      </c>
      <c r="H29" s="430"/>
      <c r="I29" s="430"/>
      <c r="J29" s="430"/>
      <c r="K29" s="136" t="s">
        <v>202</v>
      </c>
      <c r="L29" s="134"/>
      <c r="M29" s="36"/>
      <c r="N29" s="36"/>
      <c r="O29" s="136"/>
      <c r="P29" s="133"/>
      <c r="Q29" s="137" t="s">
        <v>513</v>
      </c>
      <c r="R29" s="138"/>
      <c r="S29" s="138"/>
      <c r="T29" s="138"/>
      <c r="U29" s="138"/>
      <c r="V29" s="374"/>
    </row>
    <row r="30" spans="1:23" ht="21" customHeight="1" x14ac:dyDescent="0.4">
      <c r="A30" s="375"/>
      <c r="B30" s="139"/>
      <c r="C30" s="139"/>
      <c r="D30" s="139"/>
      <c r="E30" s="140"/>
      <c r="F30" s="140"/>
      <c r="G30" s="141"/>
      <c r="H30" s="37"/>
      <c r="I30" s="37"/>
      <c r="J30" s="37"/>
      <c r="K30" s="142"/>
      <c r="L30" s="140"/>
      <c r="M30" s="37"/>
      <c r="N30" s="37"/>
      <c r="O30" s="142"/>
      <c r="P30" s="139"/>
      <c r="Q30" s="143" t="s">
        <v>514</v>
      </c>
      <c r="R30" s="144"/>
      <c r="S30" s="144"/>
      <c r="T30" s="144"/>
      <c r="U30" s="144"/>
      <c r="V30" s="376"/>
    </row>
    <row r="31" spans="1:23" ht="21" customHeight="1" x14ac:dyDescent="0.4">
      <c r="A31" s="371" t="s">
        <v>444</v>
      </c>
      <c r="B31" s="127" t="s">
        <v>494</v>
      </c>
      <c r="C31" s="127"/>
      <c r="D31" s="127"/>
      <c r="E31" s="128"/>
      <c r="F31" s="128"/>
      <c r="G31" s="129" t="s">
        <v>5</v>
      </c>
      <c r="H31" s="421"/>
      <c r="I31" s="421"/>
      <c r="J31" s="421"/>
      <c r="K31" s="130" t="s">
        <v>204</v>
      </c>
      <c r="L31" s="128"/>
      <c r="M31" s="332"/>
      <c r="N31" s="332"/>
      <c r="O31" s="130"/>
      <c r="P31" s="127"/>
      <c r="Q31" s="145" t="s">
        <v>400</v>
      </c>
      <c r="R31" s="146"/>
      <c r="S31" s="146"/>
      <c r="T31" s="146"/>
      <c r="U31" s="146"/>
      <c r="V31" s="377"/>
    </row>
    <row r="32" spans="1:23" ht="21" customHeight="1" x14ac:dyDescent="0.4">
      <c r="A32" s="371" t="s">
        <v>445</v>
      </c>
      <c r="B32" s="127" t="s">
        <v>495</v>
      </c>
      <c r="C32" s="127"/>
      <c r="D32" s="127"/>
      <c r="E32" s="128"/>
      <c r="F32" s="128"/>
      <c r="G32" s="129"/>
      <c r="H32" s="421"/>
      <c r="I32" s="421"/>
      <c r="J32" s="421"/>
      <c r="K32" s="130" t="s">
        <v>229</v>
      </c>
      <c r="L32" s="128"/>
      <c r="M32" s="332"/>
      <c r="N32" s="332"/>
      <c r="O32" s="130"/>
      <c r="P32" s="127"/>
      <c r="Q32" s="145" t="s">
        <v>429</v>
      </c>
      <c r="R32" s="146"/>
      <c r="S32" s="146"/>
      <c r="T32" s="146"/>
      <c r="U32" s="146"/>
      <c r="V32" s="377"/>
    </row>
    <row r="33" spans="1:22" ht="21" customHeight="1" thickBot="1" x14ac:dyDescent="0.45">
      <c r="A33" s="378" t="s">
        <v>446</v>
      </c>
      <c r="B33" s="147" t="s">
        <v>496</v>
      </c>
      <c r="C33" s="147"/>
      <c r="D33" s="147"/>
      <c r="E33" s="148"/>
      <c r="F33" s="148"/>
      <c r="G33" s="149"/>
      <c r="H33" s="429"/>
      <c r="I33" s="429"/>
      <c r="J33" s="429"/>
      <c r="K33" s="150" t="s">
        <v>229</v>
      </c>
      <c r="L33" s="148"/>
      <c r="M33" s="38"/>
      <c r="N33" s="38"/>
      <c r="O33" s="150"/>
      <c r="P33" s="147"/>
      <c r="Q33" s="151" t="s">
        <v>430</v>
      </c>
      <c r="R33" s="152"/>
      <c r="S33" s="152"/>
      <c r="T33" s="152"/>
      <c r="U33" s="152"/>
      <c r="V33" s="379"/>
    </row>
    <row r="34" spans="1:22" ht="21" customHeight="1" thickTop="1" x14ac:dyDescent="0.4">
      <c r="A34" s="344" t="s">
        <v>447</v>
      </c>
      <c r="B34" s="50" t="s">
        <v>11</v>
      </c>
      <c r="C34" s="50"/>
      <c r="D34" s="50"/>
      <c r="E34" s="49"/>
      <c r="F34" s="49" t="s">
        <v>401</v>
      </c>
      <c r="G34" s="105" t="s">
        <v>5</v>
      </c>
      <c r="H34" s="427"/>
      <c r="I34" s="427"/>
      <c r="J34" s="427"/>
      <c r="K34" s="427"/>
      <c r="L34" s="427"/>
      <c r="M34" s="153" t="s">
        <v>207</v>
      </c>
      <c r="N34" s="404"/>
      <c r="O34" s="404"/>
      <c r="P34" s="50"/>
      <c r="Q34" s="154" t="s">
        <v>425</v>
      </c>
      <c r="R34" s="155"/>
      <c r="S34" s="155"/>
      <c r="T34" s="155"/>
      <c r="U34" s="155"/>
      <c r="V34" s="380"/>
    </row>
    <row r="35" spans="1:22" ht="21" customHeight="1" x14ac:dyDescent="0.4">
      <c r="A35" s="360"/>
      <c r="B35" s="156" t="s">
        <v>203</v>
      </c>
      <c r="C35" s="96"/>
      <c r="D35" s="96"/>
      <c r="E35" s="97"/>
      <c r="F35" s="97" t="s">
        <v>402</v>
      </c>
      <c r="G35" s="98"/>
      <c r="H35" s="411"/>
      <c r="I35" s="411"/>
      <c r="J35" s="411"/>
      <c r="K35" s="411"/>
      <c r="L35" s="411"/>
      <c r="M35" s="101" t="s">
        <v>207</v>
      </c>
      <c r="N35" s="405"/>
      <c r="O35" s="405"/>
      <c r="P35" s="96"/>
      <c r="Q35" s="293" t="s">
        <v>522</v>
      </c>
      <c r="R35" s="294"/>
      <c r="S35" s="294"/>
      <c r="T35" s="294"/>
      <c r="U35" s="294"/>
      <c r="V35" s="355"/>
    </row>
    <row r="36" spans="1:22" ht="21" customHeight="1" thickBot="1" x14ac:dyDescent="0.45">
      <c r="A36" s="368"/>
      <c r="B36" s="157" t="s">
        <v>203</v>
      </c>
      <c r="C36" s="118"/>
      <c r="D36" s="118"/>
      <c r="E36" s="119"/>
      <c r="F36" s="119" t="s">
        <v>403</v>
      </c>
      <c r="G36" s="120"/>
      <c r="H36" s="428"/>
      <c r="I36" s="428"/>
      <c r="J36" s="428"/>
      <c r="K36" s="428"/>
      <c r="L36" s="428"/>
      <c r="M36" s="158" t="s">
        <v>207</v>
      </c>
      <c r="N36" s="417"/>
      <c r="O36" s="417"/>
      <c r="P36" s="118"/>
      <c r="Q36" s="103"/>
      <c r="R36" s="104"/>
      <c r="S36" s="104"/>
      <c r="T36" s="104"/>
      <c r="U36" s="104"/>
      <c r="V36" s="361"/>
    </row>
    <row r="37" spans="1:22" ht="21" customHeight="1" thickTop="1" x14ac:dyDescent="0.4">
      <c r="A37" s="381" t="s">
        <v>518</v>
      </c>
      <c r="B37" s="334" t="s">
        <v>519</v>
      </c>
      <c r="C37" s="335"/>
      <c r="D37" s="335"/>
      <c r="E37" s="336"/>
      <c r="F37" s="336"/>
      <c r="G37" s="337"/>
      <c r="H37" s="400"/>
      <c r="I37" s="400"/>
      <c r="J37" s="400"/>
      <c r="K37" s="400"/>
      <c r="L37" s="400"/>
      <c r="M37" s="400"/>
      <c r="N37" s="400"/>
      <c r="O37" s="400"/>
      <c r="P37" s="400"/>
      <c r="Q37" s="116"/>
      <c r="R37" s="117"/>
      <c r="S37" s="117"/>
      <c r="T37" s="117"/>
      <c r="U37" s="117"/>
      <c r="V37" s="367"/>
    </row>
    <row r="38" spans="1:22" ht="21" customHeight="1" thickBot="1" x14ac:dyDescent="0.45">
      <c r="A38" s="382"/>
      <c r="B38" s="338"/>
      <c r="C38" s="339"/>
      <c r="D38" s="339"/>
      <c r="E38" s="340"/>
      <c r="F38" s="340"/>
      <c r="G38" s="341"/>
      <c r="H38" s="401"/>
      <c r="I38" s="401"/>
      <c r="J38" s="401"/>
      <c r="K38" s="401"/>
      <c r="L38" s="401"/>
      <c r="M38" s="401"/>
      <c r="N38" s="401"/>
      <c r="O38" s="401"/>
      <c r="P38" s="401"/>
      <c r="Q38" s="342"/>
      <c r="R38" s="343"/>
      <c r="S38" s="343"/>
      <c r="T38" s="343"/>
      <c r="U38" s="343"/>
      <c r="V38" s="383"/>
    </row>
    <row r="39" spans="1:22" ht="19.5" thickTop="1" x14ac:dyDescent="0.4"/>
    <row r="40" spans="1:22" ht="19.5" thickBot="1" x14ac:dyDescent="0.45"/>
    <row r="41" spans="1:22" ht="19.5" thickTop="1" x14ac:dyDescent="0.4">
      <c r="A41" s="324" t="s">
        <v>515</v>
      </c>
      <c r="B41" s="325"/>
      <c r="C41" s="325"/>
      <c r="D41" s="326"/>
      <c r="E41" s="322"/>
    </row>
    <row r="42" spans="1:22" ht="19.5" thickBot="1" x14ac:dyDescent="0.45">
      <c r="A42" s="327" t="s">
        <v>516</v>
      </c>
      <c r="B42" s="328"/>
      <c r="C42" s="328"/>
      <c r="D42" s="385"/>
      <c r="E42" s="322"/>
    </row>
    <row r="43" spans="1:22" ht="20.25" thickTop="1" thickBot="1" x14ac:dyDescent="0.45">
      <c r="A43" s="329" t="s">
        <v>517</v>
      </c>
      <c r="B43" s="330"/>
      <c r="C43" s="330"/>
      <c r="D43" s="386"/>
      <c r="E43" s="322"/>
    </row>
    <row r="44" spans="1:22" ht="19.5" thickTop="1" x14ac:dyDescent="0.4">
      <c r="A44" s="323"/>
      <c r="B44" s="323"/>
      <c r="C44" s="323"/>
      <c r="D44" s="323"/>
      <c r="E44" s="322"/>
    </row>
  </sheetData>
  <sheetProtection algorithmName="SHA-512" hashValue="U7NmOglgPqFFCoSOUQIXxzTdU8GwSdxsGWYNmDzwWGRCz30SgQIBhAVmFdqzT/4p8d2vD/RT36wWV8LguQ8fQQ==" saltValue="SJuvAu5exU8BSZPHGwnsdA==" spinCount="100000" sheet="1" objects="1" scenarios="1" selectLockedCells="1"/>
  <mergeCells count="42">
    <mergeCell ref="N36:O36"/>
    <mergeCell ref="H21:N21"/>
    <mergeCell ref="H25:J25"/>
    <mergeCell ref="H34:L34"/>
    <mergeCell ref="H35:L35"/>
    <mergeCell ref="H36:L36"/>
    <mergeCell ref="N34:O34"/>
    <mergeCell ref="N35:O35"/>
    <mergeCell ref="H32:J32"/>
    <mergeCell ref="H33:J33"/>
    <mergeCell ref="M28:N28"/>
    <mergeCell ref="H29:J29"/>
    <mergeCell ref="H31:J31"/>
    <mergeCell ref="H28:J28"/>
    <mergeCell ref="H19:L19"/>
    <mergeCell ref="M27:N27"/>
    <mergeCell ref="H24:P24"/>
    <mergeCell ref="J23:K23"/>
    <mergeCell ref="B7:E7"/>
    <mergeCell ref="M25:N25"/>
    <mergeCell ref="M26:N26"/>
    <mergeCell ref="H26:J26"/>
    <mergeCell ref="H27:J27"/>
    <mergeCell ref="I8:J8"/>
    <mergeCell ref="I9:J9"/>
    <mergeCell ref="H18:O18"/>
    <mergeCell ref="H37:P38"/>
    <mergeCell ref="B6:F6"/>
    <mergeCell ref="D1:U1"/>
    <mergeCell ref="H20:P20"/>
    <mergeCell ref="H14:N14"/>
    <mergeCell ref="N12:O12"/>
    <mergeCell ref="H13:N13"/>
    <mergeCell ref="Q2:V2"/>
    <mergeCell ref="H4:P4"/>
    <mergeCell ref="H5:P5"/>
    <mergeCell ref="H10:N10"/>
    <mergeCell ref="I6:L6"/>
    <mergeCell ref="H12:L12"/>
    <mergeCell ref="I7:J7"/>
    <mergeCell ref="J16:K16"/>
    <mergeCell ref="H17:P17"/>
  </mergeCells>
  <phoneticPr fontId="3"/>
  <conditionalFormatting sqref="C2">
    <cfRule type="expression" dxfId="32" priority="5">
      <formula>$D$2=""</formula>
    </cfRule>
  </conditionalFormatting>
  <conditionalFormatting sqref="G4">
    <cfRule type="expression" dxfId="31" priority="2">
      <formula>$H$4=""</formula>
    </cfRule>
  </conditionalFormatting>
  <conditionalFormatting sqref="G5">
    <cfRule type="expression" dxfId="30" priority="25">
      <formula>$H$5=""</formula>
    </cfRule>
  </conditionalFormatting>
  <conditionalFormatting sqref="G6">
    <cfRule type="expression" dxfId="29" priority="27">
      <formula>$I$6=""</formula>
    </cfRule>
  </conditionalFormatting>
  <conditionalFormatting sqref="G10">
    <cfRule type="expression" dxfId="28" priority="23">
      <formula>$H$10=""</formula>
    </cfRule>
  </conditionalFormatting>
  <conditionalFormatting sqref="G11">
    <cfRule type="expression" dxfId="27" priority="22">
      <formula>OR($H$11="",$J$11="",$L$11="")</formula>
    </cfRule>
  </conditionalFormatting>
  <conditionalFormatting sqref="G12">
    <cfRule type="expression" dxfId="26" priority="20">
      <formula>OR($H$12="",$N$12="")</formula>
    </cfRule>
  </conditionalFormatting>
  <conditionalFormatting sqref="G13">
    <cfRule type="expression" dxfId="25" priority="18">
      <formula>$H$13=""</formula>
    </cfRule>
  </conditionalFormatting>
  <conditionalFormatting sqref="G14">
    <cfRule type="expression" dxfId="24" priority="17">
      <formula>$H$14=""</formula>
    </cfRule>
  </conditionalFormatting>
  <conditionalFormatting sqref="G15">
    <cfRule type="expression" dxfId="23" priority="16">
      <formula>OR($H$15="",$J$15="",$L$15="")</formula>
    </cfRule>
  </conditionalFormatting>
  <conditionalFormatting sqref="G16">
    <cfRule type="expression" dxfId="22" priority="15">
      <formula>OR($H$16="",$J$16="")</formula>
    </cfRule>
  </conditionalFormatting>
  <conditionalFormatting sqref="G17">
    <cfRule type="expression" dxfId="21" priority="14">
      <formula>$H$17=""</formula>
    </cfRule>
  </conditionalFormatting>
  <conditionalFormatting sqref="G18">
    <cfRule type="expression" dxfId="20" priority="1">
      <formula>OR($H$12="",$N$12="")</formula>
    </cfRule>
  </conditionalFormatting>
  <conditionalFormatting sqref="G19">
    <cfRule type="expression" dxfId="19" priority="13">
      <formula>$H$19=""</formula>
    </cfRule>
  </conditionalFormatting>
  <conditionalFormatting sqref="G25">
    <cfRule type="expression" dxfId="18" priority="12">
      <formula>$H$25=""</formula>
    </cfRule>
  </conditionalFormatting>
  <conditionalFormatting sqref="G26">
    <cfRule type="expression" dxfId="17" priority="11">
      <formula>$H$26=""</formula>
    </cfRule>
  </conditionalFormatting>
  <conditionalFormatting sqref="G27">
    <cfRule type="expression" dxfId="16" priority="10">
      <formula>$H$27=""</formula>
    </cfRule>
  </conditionalFormatting>
  <conditionalFormatting sqref="G28">
    <cfRule type="expression" dxfId="15" priority="9">
      <formula>$H$28=""</formula>
    </cfRule>
  </conditionalFormatting>
  <conditionalFormatting sqref="G29">
    <cfRule type="expression" dxfId="14" priority="8">
      <formula>$H$29=""</formula>
    </cfRule>
  </conditionalFormatting>
  <conditionalFormatting sqref="G31">
    <cfRule type="expression" dxfId="13" priority="7">
      <formula>$H$31=""</formula>
    </cfRule>
  </conditionalFormatting>
  <conditionalFormatting sqref="G34">
    <cfRule type="expression" dxfId="12" priority="6">
      <formula>OR($H$34="",$N$34="")</formula>
    </cfRule>
  </conditionalFormatting>
  <dataValidations count="17">
    <dataValidation imeMode="disabled" allowBlank="1" showInputMessage="1" showErrorMessage="1" sqref="L11 H15:H16 J15 I34:O36 H18:O18 J23:K23 J11 L15 J16:K16 J22 L22 H22:H23 D42:D43 H12:O12 H11 H30:J30 M25:M36 H34:H36" xr:uid="{C3874B41-FF86-4C36-988A-621B98A0F7B1}"/>
    <dataValidation imeMode="halfKatakana" allowBlank="1" showInputMessage="1" showErrorMessage="1" sqref="H4:P4" xr:uid="{568E7256-004D-4BDF-82F8-1832BBE108AB}"/>
    <dataValidation imeMode="hiragana" allowBlank="1" showInputMessage="1" showErrorMessage="1" sqref="H10:N10 M5:P9 K7:L9 I5:L5 H5:H9" xr:uid="{E9AC5E31-A091-4F1B-90CD-35FF1F3719BA}"/>
    <dataValidation type="list" allowBlank="1" showInputMessage="1" showErrorMessage="1" sqref="H19:L19" xr:uid="{5F0BD3BA-C72C-40B1-99A7-D944C967053E}">
      <formula1>$W$19:$W$23</formula1>
    </dataValidation>
    <dataValidation type="textLength" imeMode="disabled" operator="equal" allowBlank="1" showInputMessage="1" showErrorMessage="1" errorTitle="ケタ数が違います" error="数字13ケタで入力してください。" sqref="L7:L9" xr:uid="{9EF5D692-7F1E-48A7-B24E-B9EDB57A451E}">
      <formula1>13</formula1>
    </dataValidation>
    <dataValidation type="textLength" imeMode="disabled" operator="equal" allowBlank="1" showInputMessage="1" showErrorMessage="1" errorTitle="桁数が違います" error="数字4桁で入力してください。" sqref="H3" xr:uid="{2C948B54-E467-4B03-BA5C-011E667A2AE4}">
      <formula1>4</formula1>
    </dataValidation>
    <dataValidation type="date" operator="greaterThan" allowBlank="1" showInputMessage="1" showErrorMessage="1" error="メール送信日を西暦で入力してください。" prompt="メール送信日を入力してください。" sqref="D2" xr:uid="{3EB7F5A9-0265-4000-BD2E-03F6F96E7A19}">
      <formula1>44562</formula1>
    </dataValidation>
    <dataValidation type="textLength" imeMode="disabled" operator="equal" allowBlank="1" showInputMessage="1" showErrorMessage="1" error="数字13桁で入力してください。" sqref="I6:L6" xr:uid="{9B1FA0F4-0429-4BA8-AC30-9B1DA3AAC941}">
      <formula1>13</formula1>
    </dataValidation>
    <dataValidation type="textLength" imeMode="disabled" operator="equal" allowBlank="1" showInputMessage="1" showErrorMessage="1" error="数字6桁で入力してください。" sqref="I8:J9" xr:uid="{DF81127F-ABD6-4722-8F68-6DB5C454D484}">
      <formula1>6</formula1>
    </dataValidation>
    <dataValidation type="textLength" imeMode="disabled" operator="equal" allowBlank="1" showInputMessage="1" showErrorMessage="1" errorTitle="桁数が違います" error="数字13桁で入力してください。" sqref="I6:L6" xr:uid="{F09DCACB-FB52-4E55-BD1A-33B14D64F578}">
      <formula1>13</formula1>
    </dataValidation>
    <dataValidation type="textLength" imeMode="disabled" operator="equal" allowBlank="1" showInputMessage="1" showErrorMessage="1" error="数字5桁で入力してください。" sqref="I7" xr:uid="{066BC055-6F2B-4380-A33E-BB2B0DF9ED0C}">
      <formula1>5</formula1>
    </dataValidation>
    <dataValidation type="whole" imeMode="disabled" operator="greaterThanOrEqual" allowBlank="1" showInputMessage="1" showErrorMessage="1" error="営業年数を数字で入力してください。" sqref="H25:J25" xr:uid="{D0F44561-9B5B-423C-BAF4-96E4BB0BD000}">
      <formula1>0</formula1>
    </dataValidation>
    <dataValidation type="whole" imeMode="disabled" operator="greaterThanOrEqual" allowBlank="1" showInputMessage="1" showErrorMessage="1" error="純資産合計を数字（千円単位 千円未満切り捨て）で入力してください。_x000a__x000a_債務超過の場合は登録できません。" sqref="H26:J26" xr:uid="{2E2C5EF6-3E6B-43D4-8074-91F1D7DDF6FF}">
      <formula1>0</formula1>
    </dataValidation>
    <dataValidation type="whole" imeMode="disabled" operator="greaterThanOrEqual" allowBlank="1" showInputMessage="1" showErrorMessage="1" error="流動資産を数字（千円単位 千円未満切り捨て）で入力してください。" sqref="H27:J27" xr:uid="{BE6E9B7F-D007-476E-9905-EDF7FE903E04}">
      <formula1>0</formula1>
    </dataValidation>
    <dataValidation type="whole" imeMode="disabled" operator="greaterThanOrEqual" allowBlank="1" showInputMessage="1" showErrorMessage="1" error="流動負債を数字（千円単位 千円未満切り捨て）で入力してください。" sqref="H28:J28" xr:uid="{B703C503-9D2F-4E86-9D93-CA74E7CCEFE4}">
      <formula1>0</formula1>
    </dataValidation>
    <dataValidation type="whole" imeMode="disabled" operator="greaterThanOrEqual" allowBlank="1" showInputMessage="1" showErrorMessage="1" error="設備の額を数字（千円単位 千円未満切り捨て）で入力してください。" prompt="該当する固定資産の減価償却後の額を千円単位（千円未満切り捨て）で入力してください。" sqref="H29:J29" xr:uid="{BD7D8A00-21F4-4946-B8F4-EA018B72EA81}">
      <formula1>0</formula1>
    </dataValidation>
    <dataValidation type="whole" imeMode="disabled" operator="greaterThanOrEqual" allowBlank="1" showInputMessage="1" showErrorMessage="1" error="数字で入力してください。" sqref="H31:J33" xr:uid="{4DE639CC-F2B8-43B2-9FAC-5290ABF152F0}">
      <formula1>0</formula1>
    </dataValidation>
  </dataValidations>
  <pageMargins left="0.47244094488188981" right="0.31496062992125984" top="0.56000000000000005" bottom="0.25" header="0.31496062992125984" footer="0.2"/>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11D6-376F-491C-A286-094C7CE095E6}">
  <sheetPr codeName="Sheet3"/>
  <dimension ref="A1:T137"/>
  <sheetViews>
    <sheetView showGridLines="0" zoomScaleNormal="100" workbookViewId="0">
      <pane ySplit="5" topLeftCell="A6" activePane="bottomLeft" state="frozen"/>
      <selection activeCell="W21" sqref="W21"/>
      <selection pane="bottomLeft" activeCell="B6" sqref="B6"/>
    </sheetView>
  </sheetViews>
  <sheetFormatPr defaultColWidth="8.625" defaultRowHeight="18.75" x14ac:dyDescent="0.4"/>
  <cols>
    <col min="1" max="1" width="9" customWidth="1"/>
    <col min="2" max="3" width="7.625" style="159" customWidth="1"/>
    <col min="4" max="4" width="31.625" customWidth="1"/>
    <col min="5" max="5" width="5" customWidth="1"/>
    <col min="6" max="6" width="2.75" customWidth="1"/>
    <col min="7" max="7" width="3.125" customWidth="1"/>
    <col min="8" max="8" width="5.5" customWidth="1"/>
    <col min="9" max="9" width="5" customWidth="1"/>
    <col min="10" max="10" width="2.75" customWidth="1"/>
    <col min="11" max="11" width="3.125" customWidth="1"/>
    <col min="12" max="12" width="5.5" customWidth="1"/>
    <col min="13" max="13" width="30.125" customWidth="1"/>
    <col min="14" max="14" width="12.25" customWidth="1"/>
    <col min="15" max="16" width="24.125" customWidth="1"/>
    <col min="17" max="20" width="9" style="164" customWidth="1"/>
  </cols>
  <sheetData>
    <row r="1" spans="1:19" ht="26.1" customHeight="1" x14ac:dyDescent="0.4">
      <c r="A1" s="160" t="s">
        <v>485</v>
      </c>
      <c r="B1" s="161"/>
      <c r="C1" s="162"/>
      <c r="D1" s="435" t="s">
        <v>216</v>
      </c>
      <c r="E1" s="435"/>
      <c r="F1" s="435"/>
      <c r="G1" s="435"/>
      <c r="H1" s="435"/>
      <c r="I1" s="435"/>
      <c r="J1" s="435"/>
      <c r="K1" s="435"/>
      <c r="L1" s="435"/>
      <c r="M1" s="435"/>
      <c r="N1" s="435"/>
      <c r="O1" s="435"/>
      <c r="P1" s="163" t="str">
        <f>IF('申請書(会社情報)'!H3="","",'申請書(会社情報)'!H3)</f>
        <v/>
      </c>
    </row>
    <row r="2" spans="1:19" ht="21.95" customHeight="1" thickBot="1" x14ac:dyDescent="0.45">
      <c r="A2" s="165" t="s">
        <v>392</v>
      </c>
      <c r="B2" s="433" t="str">
        <f>IF('申請書(会社情報)'!D2="","",'申請書(会社情報)'!D2)</f>
        <v/>
      </c>
      <c r="C2" s="433" t="e">
        <f>IF('申請書(会社情報)'!#REF!="","",'申請書(会社情報)'!#REF!)</f>
        <v>#REF!</v>
      </c>
      <c r="D2" s="166"/>
      <c r="E2" s="167"/>
      <c r="F2" s="167"/>
      <c r="G2" s="167"/>
      <c r="H2" s="167"/>
      <c r="I2" s="167"/>
      <c r="J2" s="167"/>
      <c r="K2" s="167"/>
      <c r="L2" s="167"/>
      <c r="M2" s="167"/>
      <c r="N2" s="434" t="str">
        <f>IF('申請書(会社情報)'!H5="","",'申請書(会社情報)'!H5)</f>
        <v/>
      </c>
      <c r="O2" s="434"/>
      <c r="P2" s="434"/>
    </row>
    <row r="3" spans="1:19" ht="35.25" customHeight="1" thickTop="1" x14ac:dyDescent="0.4">
      <c r="A3" s="168"/>
      <c r="B3" s="169" t="s">
        <v>214</v>
      </c>
      <c r="C3" s="170"/>
      <c r="D3" s="171"/>
      <c r="E3" s="455" t="s">
        <v>428</v>
      </c>
      <c r="F3" s="456"/>
      <c r="G3" s="456"/>
      <c r="H3" s="456"/>
      <c r="I3" s="456"/>
      <c r="J3" s="456"/>
      <c r="K3" s="456"/>
      <c r="L3" s="457"/>
      <c r="M3" s="172" t="s">
        <v>391</v>
      </c>
      <c r="N3" s="173" t="s">
        <v>499</v>
      </c>
      <c r="O3" s="174" t="s">
        <v>388</v>
      </c>
      <c r="P3" s="175" t="s">
        <v>389</v>
      </c>
    </row>
    <row r="4" spans="1:19" ht="18" customHeight="1" x14ac:dyDescent="0.4">
      <c r="A4" s="176"/>
      <c r="B4" s="466" t="s">
        <v>366</v>
      </c>
      <c r="C4" s="466"/>
      <c r="D4" s="160"/>
      <c r="E4" s="10"/>
      <c r="F4" s="177" t="s">
        <v>210</v>
      </c>
      <c r="G4" s="12"/>
      <c r="H4" s="178" t="s">
        <v>211</v>
      </c>
      <c r="I4" s="14"/>
      <c r="J4" s="177" t="s">
        <v>210</v>
      </c>
      <c r="K4" s="12"/>
      <c r="L4" s="179" t="s">
        <v>211</v>
      </c>
      <c r="M4" s="180" t="s">
        <v>390</v>
      </c>
      <c r="N4" s="181"/>
      <c r="O4" s="182"/>
      <c r="P4" s="183"/>
    </row>
    <row r="5" spans="1:19" ht="18" customHeight="1" thickBot="1" x14ac:dyDescent="0.45">
      <c r="A5" s="184"/>
      <c r="B5" s="185" t="s">
        <v>217</v>
      </c>
      <c r="C5" s="186"/>
      <c r="D5" s="187"/>
      <c r="E5" s="11"/>
      <c r="F5" s="188" t="s">
        <v>212</v>
      </c>
      <c r="G5" s="13"/>
      <c r="H5" s="189" t="s">
        <v>213</v>
      </c>
      <c r="I5" s="15"/>
      <c r="J5" s="188" t="s">
        <v>212</v>
      </c>
      <c r="K5" s="13"/>
      <c r="L5" s="190" t="s">
        <v>213</v>
      </c>
      <c r="M5" s="187"/>
      <c r="N5" s="191"/>
      <c r="O5" s="192"/>
      <c r="P5" s="193"/>
    </row>
    <row r="6" spans="1:19" ht="18.75" customHeight="1" thickTop="1" x14ac:dyDescent="0.4">
      <c r="A6" s="194" t="s">
        <v>230</v>
      </c>
      <c r="B6" s="2"/>
      <c r="C6" s="195" t="s">
        <v>36</v>
      </c>
      <c r="D6" s="196" t="s">
        <v>15</v>
      </c>
      <c r="E6" s="460"/>
      <c r="F6" s="460"/>
      <c r="G6" s="460"/>
      <c r="H6" s="461"/>
      <c r="I6" s="460"/>
      <c r="J6" s="460"/>
      <c r="K6" s="460"/>
      <c r="L6" s="461"/>
      <c r="M6" s="196" t="s">
        <v>143</v>
      </c>
      <c r="N6" s="16"/>
      <c r="O6" s="197"/>
      <c r="P6" s="198"/>
      <c r="S6" s="40" t="s">
        <v>224</v>
      </c>
    </row>
    <row r="7" spans="1:19" ht="18.75" customHeight="1" x14ac:dyDescent="0.4">
      <c r="A7" s="199" t="s">
        <v>230</v>
      </c>
      <c r="B7" s="3"/>
      <c r="C7" s="200" t="s">
        <v>37</v>
      </c>
      <c r="D7" s="201" t="s">
        <v>16</v>
      </c>
      <c r="E7" s="449"/>
      <c r="F7" s="449"/>
      <c r="G7" s="449"/>
      <c r="H7" s="450"/>
      <c r="I7" s="449"/>
      <c r="J7" s="449"/>
      <c r="K7" s="449"/>
      <c r="L7" s="450"/>
      <c r="M7" s="201" t="s">
        <v>144</v>
      </c>
      <c r="N7" s="17"/>
      <c r="O7" s="202"/>
      <c r="P7" s="203"/>
      <c r="S7" s="40" t="s">
        <v>225</v>
      </c>
    </row>
    <row r="8" spans="1:19" ht="18.75" customHeight="1" x14ac:dyDescent="0.4">
      <c r="A8" s="199" t="s">
        <v>230</v>
      </c>
      <c r="B8" s="3"/>
      <c r="C8" s="200" t="s">
        <v>38</v>
      </c>
      <c r="D8" s="201" t="s">
        <v>17</v>
      </c>
      <c r="E8" s="449"/>
      <c r="F8" s="449"/>
      <c r="G8" s="449"/>
      <c r="H8" s="450"/>
      <c r="I8" s="449"/>
      <c r="J8" s="449"/>
      <c r="K8" s="449"/>
      <c r="L8" s="450"/>
      <c r="M8" s="201" t="s">
        <v>145</v>
      </c>
      <c r="N8" s="17"/>
      <c r="O8" s="202"/>
      <c r="P8" s="203"/>
      <c r="S8" s="40" t="s">
        <v>226</v>
      </c>
    </row>
    <row r="9" spans="1:19" ht="18.75" customHeight="1" x14ac:dyDescent="0.4">
      <c r="A9" s="199" t="s">
        <v>230</v>
      </c>
      <c r="B9" s="3"/>
      <c r="C9" s="200" t="s">
        <v>39</v>
      </c>
      <c r="D9" s="201" t="s">
        <v>18</v>
      </c>
      <c r="E9" s="449"/>
      <c r="F9" s="449"/>
      <c r="G9" s="449"/>
      <c r="H9" s="450"/>
      <c r="I9" s="449"/>
      <c r="J9" s="449"/>
      <c r="K9" s="449"/>
      <c r="L9" s="450"/>
      <c r="M9" s="201" t="s">
        <v>145</v>
      </c>
      <c r="N9" s="17"/>
      <c r="O9" s="202"/>
      <c r="P9" s="203"/>
      <c r="S9" s="40" t="s">
        <v>227</v>
      </c>
    </row>
    <row r="10" spans="1:19" ht="18.75" customHeight="1" x14ac:dyDescent="0.4">
      <c r="A10" s="199" t="s">
        <v>230</v>
      </c>
      <c r="B10" s="3"/>
      <c r="C10" s="200" t="s">
        <v>40</v>
      </c>
      <c r="D10" s="201" t="s">
        <v>19</v>
      </c>
      <c r="E10" s="449"/>
      <c r="F10" s="449"/>
      <c r="G10" s="449"/>
      <c r="H10" s="450"/>
      <c r="I10" s="449"/>
      <c r="J10" s="449"/>
      <c r="K10" s="449"/>
      <c r="L10" s="450"/>
      <c r="M10" s="201" t="s">
        <v>151</v>
      </c>
      <c r="N10" s="17"/>
      <c r="O10" s="202"/>
      <c r="P10" s="203"/>
      <c r="S10" s="40" t="s">
        <v>228</v>
      </c>
    </row>
    <row r="11" spans="1:19" ht="18.75" customHeight="1" x14ac:dyDescent="0.4">
      <c r="A11" s="199" t="s">
        <v>230</v>
      </c>
      <c r="B11" s="3"/>
      <c r="C11" s="200" t="s">
        <v>41</v>
      </c>
      <c r="D11" s="201" t="s">
        <v>20</v>
      </c>
      <c r="E11" s="449"/>
      <c r="F11" s="449"/>
      <c r="G11" s="449"/>
      <c r="H11" s="450"/>
      <c r="I11" s="449"/>
      <c r="J11" s="449"/>
      <c r="K11" s="449"/>
      <c r="L11" s="450"/>
      <c r="M11" s="201" t="s">
        <v>151</v>
      </c>
      <c r="N11" s="17"/>
      <c r="O11" s="202"/>
      <c r="P11" s="203"/>
      <c r="S11" s="40" t="s">
        <v>239</v>
      </c>
    </row>
    <row r="12" spans="1:19" ht="18.75" customHeight="1" x14ac:dyDescent="0.4">
      <c r="A12" s="199" t="s">
        <v>230</v>
      </c>
      <c r="B12" s="3"/>
      <c r="C12" s="200" t="s">
        <v>42</v>
      </c>
      <c r="D12" s="201" t="s">
        <v>21</v>
      </c>
      <c r="E12" s="449"/>
      <c r="F12" s="449"/>
      <c r="G12" s="449"/>
      <c r="H12" s="450"/>
      <c r="I12" s="449"/>
      <c r="J12" s="449"/>
      <c r="K12" s="449"/>
      <c r="L12" s="450"/>
      <c r="M12" s="201" t="s">
        <v>143</v>
      </c>
      <c r="N12" s="17"/>
      <c r="O12" s="202"/>
      <c r="P12" s="203"/>
      <c r="S12" s="40" t="s">
        <v>240</v>
      </c>
    </row>
    <row r="13" spans="1:19" ht="18.75" customHeight="1" x14ac:dyDescent="0.4">
      <c r="A13" s="199" t="s">
        <v>230</v>
      </c>
      <c r="B13" s="3"/>
      <c r="C13" s="200" t="s">
        <v>43</v>
      </c>
      <c r="D13" s="201" t="s">
        <v>22</v>
      </c>
      <c r="E13" s="449"/>
      <c r="F13" s="449"/>
      <c r="G13" s="449"/>
      <c r="H13" s="450"/>
      <c r="I13" s="449"/>
      <c r="J13" s="449"/>
      <c r="K13" s="449"/>
      <c r="L13" s="450"/>
      <c r="M13" s="201" t="s">
        <v>143</v>
      </c>
      <c r="N13" s="17"/>
      <c r="O13" s="202"/>
      <c r="P13" s="203"/>
      <c r="S13" s="40" t="s">
        <v>241</v>
      </c>
    </row>
    <row r="14" spans="1:19" ht="18.75" customHeight="1" x14ac:dyDescent="0.4">
      <c r="A14" s="199" t="s">
        <v>230</v>
      </c>
      <c r="B14" s="3"/>
      <c r="C14" s="200" t="s">
        <v>44</v>
      </c>
      <c r="D14" s="201" t="s">
        <v>23</v>
      </c>
      <c r="E14" s="449"/>
      <c r="F14" s="449"/>
      <c r="G14" s="449"/>
      <c r="H14" s="450"/>
      <c r="I14" s="449"/>
      <c r="J14" s="449"/>
      <c r="K14" s="449"/>
      <c r="L14" s="450"/>
      <c r="M14" s="201" t="s">
        <v>146</v>
      </c>
      <c r="N14" s="17"/>
      <c r="O14" s="202"/>
      <c r="P14" s="203"/>
      <c r="S14" s="40" t="s">
        <v>242</v>
      </c>
    </row>
    <row r="15" spans="1:19" ht="18.75" customHeight="1" x14ac:dyDescent="0.4">
      <c r="A15" s="199" t="s">
        <v>230</v>
      </c>
      <c r="B15" s="3"/>
      <c r="C15" s="200" t="s">
        <v>45</v>
      </c>
      <c r="D15" s="201" t="s">
        <v>24</v>
      </c>
      <c r="E15" s="449"/>
      <c r="F15" s="449"/>
      <c r="G15" s="449"/>
      <c r="H15" s="450"/>
      <c r="I15" s="449"/>
      <c r="J15" s="449"/>
      <c r="K15" s="449"/>
      <c r="L15" s="450"/>
      <c r="M15" s="201" t="s">
        <v>146</v>
      </c>
      <c r="N15" s="17"/>
      <c r="O15" s="202"/>
      <c r="P15" s="203"/>
      <c r="S15" s="40" t="s">
        <v>243</v>
      </c>
    </row>
    <row r="16" spans="1:19" ht="18.75" customHeight="1" x14ac:dyDescent="0.4">
      <c r="A16" s="199" t="s">
        <v>230</v>
      </c>
      <c r="B16" s="3"/>
      <c r="C16" s="200" t="s">
        <v>46</v>
      </c>
      <c r="D16" s="201" t="s">
        <v>25</v>
      </c>
      <c r="E16" s="449"/>
      <c r="F16" s="449"/>
      <c r="G16" s="449"/>
      <c r="H16" s="450"/>
      <c r="I16" s="449"/>
      <c r="J16" s="449"/>
      <c r="K16" s="449"/>
      <c r="L16" s="450"/>
      <c r="M16" s="201" t="s">
        <v>147</v>
      </c>
      <c r="N16" s="17"/>
      <c r="O16" s="436" t="s">
        <v>408</v>
      </c>
      <c r="P16" s="437"/>
      <c r="S16" s="40" t="s">
        <v>244</v>
      </c>
    </row>
    <row r="17" spans="1:19" ht="18.75" customHeight="1" x14ac:dyDescent="0.4">
      <c r="A17" s="199" t="s">
        <v>230</v>
      </c>
      <c r="B17" s="3"/>
      <c r="C17" s="200" t="s">
        <v>47</v>
      </c>
      <c r="D17" s="201" t="s">
        <v>26</v>
      </c>
      <c r="E17" s="449"/>
      <c r="F17" s="449"/>
      <c r="G17" s="449"/>
      <c r="H17" s="450"/>
      <c r="I17" s="449"/>
      <c r="J17" s="449"/>
      <c r="K17" s="449"/>
      <c r="L17" s="450"/>
      <c r="M17" s="201" t="s">
        <v>147</v>
      </c>
      <c r="N17" s="17"/>
      <c r="O17" s="438"/>
      <c r="P17" s="439"/>
      <c r="S17" s="40" t="s">
        <v>245</v>
      </c>
    </row>
    <row r="18" spans="1:19" ht="18.75" customHeight="1" x14ac:dyDescent="0.4">
      <c r="A18" s="199" t="s">
        <v>230</v>
      </c>
      <c r="B18" s="3"/>
      <c r="C18" s="200" t="s">
        <v>48</v>
      </c>
      <c r="D18" s="201" t="s">
        <v>27</v>
      </c>
      <c r="E18" s="449"/>
      <c r="F18" s="449"/>
      <c r="G18" s="449"/>
      <c r="H18" s="450"/>
      <c r="I18" s="449"/>
      <c r="J18" s="449"/>
      <c r="K18" s="449"/>
      <c r="L18" s="450"/>
      <c r="M18" s="201" t="s">
        <v>154</v>
      </c>
      <c r="N18" s="17"/>
      <c r="O18" s="202"/>
      <c r="P18" s="203"/>
      <c r="S18" s="40" t="s">
        <v>246</v>
      </c>
    </row>
    <row r="19" spans="1:19" ht="18.75" customHeight="1" x14ac:dyDescent="0.4">
      <c r="A19" s="199" t="s">
        <v>230</v>
      </c>
      <c r="B19" s="3"/>
      <c r="C19" s="200" t="s">
        <v>49</v>
      </c>
      <c r="D19" s="201" t="s">
        <v>28</v>
      </c>
      <c r="E19" s="449"/>
      <c r="F19" s="449"/>
      <c r="G19" s="449"/>
      <c r="H19" s="450"/>
      <c r="I19" s="449"/>
      <c r="J19" s="449"/>
      <c r="K19" s="449"/>
      <c r="L19" s="450"/>
      <c r="M19" s="201" t="s">
        <v>154</v>
      </c>
      <c r="N19" s="17"/>
      <c r="O19" s="202"/>
      <c r="P19" s="203"/>
      <c r="S19" s="40" t="s">
        <v>247</v>
      </c>
    </row>
    <row r="20" spans="1:19" ht="18.75" customHeight="1" x14ac:dyDescent="0.4">
      <c r="A20" s="199" t="s">
        <v>230</v>
      </c>
      <c r="B20" s="3"/>
      <c r="C20" s="200" t="s">
        <v>50</v>
      </c>
      <c r="D20" s="201" t="s">
        <v>29</v>
      </c>
      <c r="E20" s="449"/>
      <c r="F20" s="449"/>
      <c r="G20" s="449"/>
      <c r="H20" s="450"/>
      <c r="I20" s="449"/>
      <c r="J20" s="449"/>
      <c r="K20" s="449"/>
      <c r="L20" s="450"/>
      <c r="M20" s="201" t="s">
        <v>157</v>
      </c>
      <c r="N20" s="17"/>
      <c r="O20" s="202"/>
      <c r="P20" s="203"/>
      <c r="S20" s="40" t="s">
        <v>248</v>
      </c>
    </row>
    <row r="21" spans="1:19" ht="18.75" customHeight="1" x14ac:dyDescent="0.4">
      <c r="A21" s="199" t="s">
        <v>230</v>
      </c>
      <c r="B21" s="3"/>
      <c r="C21" s="200" t="s">
        <v>51</v>
      </c>
      <c r="D21" s="201" t="s">
        <v>30</v>
      </c>
      <c r="E21" s="449"/>
      <c r="F21" s="449"/>
      <c r="G21" s="449"/>
      <c r="H21" s="450"/>
      <c r="I21" s="449"/>
      <c r="J21" s="449"/>
      <c r="K21" s="449"/>
      <c r="L21" s="450"/>
      <c r="M21" s="201" t="s">
        <v>148</v>
      </c>
      <c r="N21" s="17"/>
      <c r="O21" s="202"/>
      <c r="P21" s="203"/>
      <c r="S21" s="40" t="s">
        <v>249</v>
      </c>
    </row>
    <row r="22" spans="1:19" ht="18.75" customHeight="1" x14ac:dyDescent="0.4">
      <c r="A22" s="199" t="s">
        <v>230</v>
      </c>
      <c r="B22" s="3"/>
      <c r="C22" s="200" t="s">
        <v>52</v>
      </c>
      <c r="D22" s="201" t="s">
        <v>31</v>
      </c>
      <c r="E22" s="449"/>
      <c r="F22" s="449"/>
      <c r="G22" s="449"/>
      <c r="H22" s="450"/>
      <c r="I22" s="449"/>
      <c r="J22" s="449"/>
      <c r="K22" s="449"/>
      <c r="L22" s="450"/>
      <c r="M22" s="201" t="s">
        <v>157</v>
      </c>
      <c r="N22" s="17"/>
      <c r="O22" s="202"/>
      <c r="P22" s="203"/>
      <c r="S22" s="40" t="s">
        <v>250</v>
      </c>
    </row>
    <row r="23" spans="1:19" ht="18.75" customHeight="1" x14ac:dyDescent="0.4">
      <c r="A23" s="199" t="s">
        <v>230</v>
      </c>
      <c r="B23" s="3"/>
      <c r="C23" s="200" t="s">
        <v>53</v>
      </c>
      <c r="D23" s="201" t="s">
        <v>32</v>
      </c>
      <c r="E23" s="449"/>
      <c r="F23" s="449"/>
      <c r="G23" s="449"/>
      <c r="H23" s="450"/>
      <c r="I23" s="449"/>
      <c r="J23" s="449"/>
      <c r="K23" s="449"/>
      <c r="L23" s="450"/>
      <c r="M23" s="201" t="s">
        <v>157</v>
      </c>
      <c r="N23" s="17"/>
      <c r="O23" s="202"/>
      <c r="P23" s="203"/>
      <c r="S23" s="40" t="s">
        <v>251</v>
      </c>
    </row>
    <row r="24" spans="1:19" ht="18.75" customHeight="1" x14ac:dyDescent="0.4">
      <c r="A24" s="199" t="s">
        <v>230</v>
      </c>
      <c r="B24" s="3"/>
      <c r="C24" s="200" t="s">
        <v>54</v>
      </c>
      <c r="D24" s="201" t="s">
        <v>33</v>
      </c>
      <c r="E24" s="449"/>
      <c r="F24" s="449"/>
      <c r="G24" s="449"/>
      <c r="H24" s="450"/>
      <c r="I24" s="449"/>
      <c r="J24" s="449"/>
      <c r="K24" s="449"/>
      <c r="L24" s="450"/>
      <c r="M24" s="201" t="s">
        <v>149</v>
      </c>
      <c r="N24" s="17"/>
      <c r="O24" s="202"/>
      <c r="P24" s="203"/>
      <c r="S24" s="40" t="s">
        <v>252</v>
      </c>
    </row>
    <row r="25" spans="1:19" ht="18.75" customHeight="1" x14ac:dyDescent="0.4">
      <c r="A25" s="199" t="s">
        <v>230</v>
      </c>
      <c r="B25" s="3"/>
      <c r="C25" s="200" t="s">
        <v>55</v>
      </c>
      <c r="D25" s="201" t="s">
        <v>34</v>
      </c>
      <c r="E25" s="449"/>
      <c r="F25" s="449"/>
      <c r="G25" s="449"/>
      <c r="H25" s="450"/>
      <c r="I25" s="449"/>
      <c r="J25" s="449"/>
      <c r="K25" s="449"/>
      <c r="L25" s="450"/>
      <c r="M25" s="201" t="s">
        <v>152</v>
      </c>
      <c r="N25" s="17"/>
      <c r="O25" s="202"/>
      <c r="P25" s="203"/>
      <c r="S25" s="40" t="s">
        <v>253</v>
      </c>
    </row>
    <row r="26" spans="1:19" ht="18.75" customHeight="1" x14ac:dyDescent="0.4">
      <c r="A26" s="199" t="s">
        <v>230</v>
      </c>
      <c r="B26" s="3"/>
      <c r="C26" s="200" t="s">
        <v>56</v>
      </c>
      <c r="D26" s="201" t="s">
        <v>35</v>
      </c>
      <c r="E26" s="449"/>
      <c r="F26" s="449"/>
      <c r="G26" s="449"/>
      <c r="H26" s="450"/>
      <c r="I26" s="449"/>
      <c r="J26" s="449"/>
      <c r="K26" s="449"/>
      <c r="L26" s="450"/>
      <c r="M26" s="201" t="s">
        <v>153</v>
      </c>
      <c r="N26" s="17"/>
      <c r="O26" s="202"/>
      <c r="P26" s="203"/>
      <c r="S26" s="40" t="s">
        <v>254</v>
      </c>
    </row>
    <row r="27" spans="1:19" ht="18.75" customHeight="1" x14ac:dyDescent="0.4">
      <c r="A27" s="199" t="s">
        <v>230</v>
      </c>
      <c r="B27" s="3"/>
      <c r="C27" s="200" t="s">
        <v>57</v>
      </c>
      <c r="D27" s="201" t="s">
        <v>14</v>
      </c>
      <c r="E27" s="449"/>
      <c r="F27" s="449"/>
      <c r="G27" s="449"/>
      <c r="H27" s="450"/>
      <c r="I27" s="449"/>
      <c r="J27" s="449"/>
      <c r="K27" s="449"/>
      <c r="L27" s="450"/>
      <c r="M27" s="201" t="s">
        <v>150</v>
      </c>
      <c r="N27" s="17"/>
      <c r="O27" s="202"/>
      <c r="P27" s="203"/>
      <c r="S27" s="40" t="s">
        <v>255</v>
      </c>
    </row>
    <row r="28" spans="1:19" ht="18.75" customHeight="1" thickBot="1" x14ac:dyDescent="0.45">
      <c r="A28" s="204" t="s">
        <v>230</v>
      </c>
      <c r="B28" s="29"/>
      <c r="C28" s="205">
        <v>81</v>
      </c>
      <c r="D28" s="206" t="s">
        <v>155</v>
      </c>
      <c r="E28" s="451"/>
      <c r="F28" s="451"/>
      <c r="G28" s="451"/>
      <c r="H28" s="452"/>
      <c r="I28" s="451"/>
      <c r="J28" s="451"/>
      <c r="K28" s="451"/>
      <c r="L28" s="452"/>
      <c r="M28" s="206" t="s">
        <v>156</v>
      </c>
      <c r="N28" s="30"/>
      <c r="O28" s="207"/>
      <c r="P28" s="208"/>
      <c r="S28" s="40" t="s">
        <v>256</v>
      </c>
    </row>
    <row r="29" spans="1:19" ht="18.75" customHeight="1" thickTop="1" x14ac:dyDescent="0.4">
      <c r="A29" s="209" t="s">
        <v>158</v>
      </c>
      <c r="B29" s="31"/>
      <c r="C29" s="210" t="s">
        <v>58</v>
      </c>
      <c r="D29" s="211" t="s">
        <v>59</v>
      </c>
      <c r="E29" s="453"/>
      <c r="F29" s="453"/>
      <c r="G29" s="453"/>
      <c r="H29" s="454"/>
      <c r="I29" s="453"/>
      <c r="J29" s="453"/>
      <c r="K29" s="453"/>
      <c r="L29" s="454"/>
      <c r="M29" s="211" t="s">
        <v>194</v>
      </c>
      <c r="N29" s="211"/>
      <c r="O29" s="212"/>
      <c r="P29" s="213"/>
      <c r="S29" s="40" t="s">
        <v>257</v>
      </c>
    </row>
    <row r="30" spans="1:19" ht="18.75" customHeight="1" x14ac:dyDescent="0.4">
      <c r="A30" s="214" t="s">
        <v>158</v>
      </c>
      <c r="B30" s="5"/>
      <c r="C30" s="200" t="s">
        <v>60</v>
      </c>
      <c r="D30" s="201" t="s">
        <v>61</v>
      </c>
      <c r="E30" s="449"/>
      <c r="F30" s="449"/>
      <c r="G30" s="449"/>
      <c r="H30" s="450"/>
      <c r="I30" s="449"/>
      <c r="J30" s="449"/>
      <c r="K30" s="449"/>
      <c r="L30" s="450"/>
      <c r="M30" s="201" t="s">
        <v>195</v>
      </c>
      <c r="N30" s="201"/>
      <c r="O30" s="202"/>
      <c r="P30" s="203"/>
      <c r="S30" s="40" t="s">
        <v>258</v>
      </c>
    </row>
    <row r="31" spans="1:19" ht="18.75" customHeight="1" x14ac:dyDescent="0.4">
      <c r="A31" s="215" t="s">
        <v>158</v>
      </c>
      <c r="B31" s="5"/>
      <c r="C31" s="200" t="s">
        <v>62</v>
      </c>
      <c r="D31" s="201" t="s">
        <v>63</v>
      </c>
      <c r="E31" s="449"/>
      <c r="F31" s="449"/>
      <c r="G31" s="449"/>
      <c r="H31" s="450"/>
      <c r="I31" s="449"/>
      <c r="J31" s="449"/>
      <c r="K31" s="449"/>
      <c r="L31" s="450"/>
      <c r="M31" s="201" t="s">
        <v>196</v>
      </c>
      <c r="N31" s="201"/>
      <c r="O31" s="202"/>
      <c r="P31" s="203"/>
      <c r="S31" s="40" t="s">
        <v>259</v>
      </c>
    </row>
    <row r="32" spans="1:19" ht="18.75" customHeight="1" x14ac:dyDescent="0.4">
      <c r="A32" s="215" t="s">
        <v>158</v>
      </c>
      <c r="B32" s="5"/>
      <c r="C32" s="200" t="s">
        <v>64</v>
      </c>
      <c r="D32" s="201" t="s">
        <v>65</v>
      </c>
      <c r="E32" s="449"/>
      <c r="F32" s="449"/>
      <c r="G32" s="449"/>
      <c r="H32" s="450"/>
      <c r="I32" s="449"/>
      <c r="J32" s="449"/>
      <c r="K32" s="449"/>
      <c r="L32" s="450"/>
      <c r="M32" s="201" t="s">
        <v>197</v>
      </c>
      <c r="N32" s="201"/>
      <c r="O32" s="202"/>
      <c r="P32" s="203"/>
      <c r="S32" s="40" t="s">
        <v>260</v>
      </c>
    </row>
    <row r="33" spans="1:19" ht="18.75" customHeight="1" x14ac:dyDescent="0.4">
      <c r="A33" s="215" t="s">
        <v>158</v>
      </c>
      <c r="B33" s="5"/>
      <c r="C33" s="200" t="s">
        <v>66</v>
      </c>
      <c r="D33" s="201" t="s">
        <v>67</v>
      </c>
      <c r="E33" s="449"/>
      <c r="F33" s="449"/>
      <c r="G33" s="449"/>
      <c r="H33" s="450"/>
      <c r="I33" s="449"/>
      <c r="J33" s="449"/>
      <c r="K33" s="449"/>
      <c r="L33" s="450"/>
      <c r="M33" s="201" t="s">
        <v>198</v>
      </c>
      <c r="N33" s="201"/>
      <c r="O33" s="202"/>
      <c r="P33" s="203"/>
      <c r="S33" s="40" t="s">
        <v>261</v>
      </c>
    </row>
    <row r="34" spans="1:19" ht="18.75" customHeight="1" x14ac:dyDescent="0.4">
      <c r="A34" s="215" t="s">
        <v>158</v>
      </c>
      <c r="B34" s="5"/>
      <c r="C34" s="200" t="s">
        <v>68</v>
      </c>
      <c r="D34" s="201" t="s">
        <v>69</v>
      </c>
      <c r="E34" s="449"/>
      <c r="F34" s="449"/>
      <c r="G34" s="449"/>
      <c r="H34" s="450"/>
      <c r="I34" s="449"/>
      <c r="J34" s="449"/>
      <c r="K34" s="449"/>
      <c r="L34" s="450"/>
      <c r="M34" s="201" t="s">
        <v>199</v>
      </c>
      <c r="N34" s="201"/>
      <c r="O34" s="202"/>
      <c r="P34" s="203"/>
      <c r="S34" s="40" t="s">
        <v>262</v>
      </c>
    </row>
    <row r="35" spans="1:19" ht="18.75" customHeight="1" thickBot="1" x14ac:dyDescent="0.45">
      <c r="A35" s="216" t="s">
        <v>158</v>
      </c>
      <c r="B35" s="8"/>
      <c r="C35" s="217" t="s">
        <v>70</v>
      </c>
      <c r="D35" s="218" t="s">
        <v>71</v>
      </c>
      <c r="E35" s="458"/>
      <c r="F35" s="458"/>
      <c r="G35" s="458"/>
      <c r="H35" s="459"/>
      <c r="I35" s="458"/>
      <c r="J35" s="458"/>
      <c r="K35" s="458"/>
      <c r="L35" s="459"/>
      <c r="M35" s="218"/>
      <c r="N35" s="218"/>
      <c r="O35" s="219"/>
      <c r="P35" s="220"/>
      <c r="S35" s="40" t="s">
        <v>263</v>
      </c>
    </row>
    <row r="36" spans="1:19" ht="18.75" customHeight="1" thickTop="1" x14ac:dyDescent="0.4">
      <c r="A36" s="221" t="s">
        <v>159</v>
      </c>
      <c r="B36" s="7"/>
      <c r="C36" s="222" t="s">
        <v>72</v>
      </c>
      <c r="D36" s="223" t="s">
        <v>73</v>
      </c>
      <c r="E36" s="462"/>
      <c r="F36" s="462"/>
      <c r="G36" s="462"/>
      <c r="H36" s="463"/>
      <c r="I36" s="462"/>
      <c r="J36" s="462"/>
      <c r="K36" s="462"/>
      <c r="L36" s="463"/>
      <c r="M36" s="223"/>
      <c r="N36" s="223"/>
      <c r="O36" s="224"/>
      <c r="P36" s="225"/>
      <c r="S36" s="40" t="s">
        <v>264</v>
      </c>
    </row>
    <row r="37" spans="1:19" ht="18.75" customHeight="1" thickBot="1" x14ac:dyDescent="0.45">
      <c r="A37" s="226" t="s">
        <v>159</v>
      </c>
      <c r="B37" s="8"/>
      <c r="C37" s="217" t="s">
        <v>74</v>
      </c>
      <c r="D37" s="218" t="s">
        <v>75</v>
      </c>
      <c r="E37" s="458"/>
      <c r="F37" s="458"/>
      <c r="G37" s="458"/>
      <c r="H37" s="459"/>
      <c r="I37" s="458"/>
      <c r="J37" s="458"/>
      <c r="K37" s="458"/>
      <c r="L37" s="459"/>
      <c r="M37" s="218"/>
      <c r="N37" s="218"/>
      <c r="O37" s="18"/>
      <c r="P37" s="19"/>
      <c r="S37" s="40" t="s">
        <v>265</v>
      </c>
    </row>
    <row r="38" spans="1:19" ht="18.75" customHeight="1" thickTop="1" x14ac:dyDescent="0.4">
      <c r="A38" s="221" t="s">
        <v>160</v>
      </c>
      <c r="B38" s="7"/>
      <c r="C38" s="222" t="s">
        <v>76</v>
      </c>
      <c r="D38" s="223" t="s">
        <v>77</v>
      </c>
      <c r="E38" s="462"/>
      <c r="F38" s="462"/>
      <c r="G38" s="462"/>
      <c r="H38" s="463"/>
      <c r="I38" s="462"/>
      <c r="J38" s="462"/>
      <c r="K38" s="462"/>
      <c r="L38" s="463"/>
      <c r="M38" s="223"/>
      <c r="N38" s="223"/>
      <c r="O38" s="224"/>
      <c r="P38" s="225"/>
      <c r="S38" s="40" t="s">
        <v>266</v>
      </c>
    </row>
    <row r="39" spans="1:19" ht="18.75" customHeight="1" x14ac:dyDescent="0.4">
      <c r="A39" s="214" t="s">
        <v>160</v>
      </c>
      <c r="B39" s="5"/>
      <c r="C39" s="200" t="s">
        <v>78</v>
      </c>
      <c r="D39" s="201" t="s">
        <v>79</v>
      </c>
      <c r="E39" s="449"/>
      <c r="F39" s="449"/>
      <c r="G39" s="449"/>
      <c r="H39" s="450"/>
      <c r="I39" s="449"/>
      <c r="J39" s="449"/>
      <c r="K39" s="449"/>
      <c r="L39" s="450"/>
      <c r="M39" s="201"/>
      <c r="N39" s="201"/>
      <c r="O39" s="202"/>
      <c r="P39" s="203"/>
      <c r="S39" s="40" t="s">
        <v>267</v>
      </c>
    </row>
    <row r="40" spans="1:19" ht="18.75" customHeight="1" x14ac:dyDescent="0.4">
      <c r="A40" s="215" t="s">
        <v>160</v>
      </c>
      <c r="B40" s="5"/>
      <c r="C40" s="200" t="s">
        <v>80</v>
      </c>
      <c r="D40" s="201" t="s">
        <v>81</v>
      </c>
      <c r="E40" s="449"/>
      <c r="F40" s="449"/>
      <c r="G40" s="449"/>
      <c r="H40" s="450"/>
      <c r="I40" s="449"/>
      <c r="J40" s="449"/>
      <c r="K40" s="449"/>
      <c r="L40" s="450"/>
      <c r="M40" s="201"/>
      <c r="N40" s="201"/>
      <c r="O40" s="202"/>
      <c r="P40" s="203"/>
      <c r="S40" s="40" t="s">
        <v>268</v>
      </c>
    </row>
    <row r="41" spans="1:19" ht="18.75" customHeight="1" x14ac:dyDescent="0.4">
      <c r="A41" s="215" t="s">
        <v>160</v>
      </c>
      <c r="B41" s="5"/>
      <c r="C41" s="200" t="s">
        <v>82</v>
      </c>
      <c r="D41" s="201" t="s">
        <v>83</v>
      </c>
      <c r="E41" s="449"/>
      <c r="F41" s="449"/>
      <c r="G41" s="449"/>
      <c r="H41" s="450"/>
      <c r="I41" s="449"/>
      <c r="J41" s="449"/>
      <c r="K41" s="449"/>
      <c r="L41" s="450"/>
      <c r="M41" s="201"/>
      <c r="N41" s="201"/>
      <c r="O41" s="202"/>
      <c r="P41" s="203"/>
      <c r="S41" s="40" t="s">
        <v>269</v>
      </c>
    </row>
    <row r="42" spans="1:19" ht="18.75" customHeight="1" x14ac:dyDescent="0.4">
      <c r="A42" s="215" t="s">
        <v>160</v>
      </c>
      <c r="B42" s="5"/>
      <c r="C42" s="200" t="s">
        <v>84</v>
      </c>
      <c r="D42" s="201" t="s">
        <v>85</v>
      </c>
      <c r="E42" s="449"/>
      <c r="F42" s="449"/>
      <c r="G42" s="449"/>
      <c r="H42" s="450"/>
      <c r="I42" s="449"/>
      <c r="J42" s="449"/>
      <c r="K42" s="449"/>
      <c r="L42" s="450"/>
      <c r="M42" s="201"/>
      <c r="N42" s="201"/>
      <c r="O42" s="20"/>
      <c r="P42" s="28"/>
      <c r="S42" s="40" t="s">
        <v>270</v>
      </c>
    </row>
    <row r="43" spans="1:19" ht="18.75" customHeight="1" x14ac:dyDescent="0.4">
      <c r="A43" s="215" t="s">
        <v>160</v>
      </c>
      <c r="B43" s="5"/>
      <c r="C43" s="200" t="s">
        <v>86</v>
      </c>
      <c r="D43" s="201" t="s">
        <v>87</v>
      </c>
      <c r="E43" s="449"/>
      <c r="F43" s="449"/>
      <c r="G43" s="449"/>
      <c r="H43" s="450"/>
      <c r="I43" s="449"/>
      <c r="J43" s="449"/>
      <c r="K43" s="449"/>
      <c r="L43" s="450"/>
      <c r="M43" s="201"/>
      <c r="N43" s="201"/>
      <c r="O43" s="227"/>
      <c r="P43" s="203"/>
      <c r="S43" s="40" t="s">
        <v>271</v>
      </c>
    </row>
    <row r="44" spans="1:19" ht="18.75" customHeight="1" x14ac:dyDescent="0.4">
      <c r="A44" s="215" t="s">
        <v>160</v>
      </c>
      <c r="B44" s="5"/>
      <c r="C44" s="200" t="s">
        <v>88</v>
      </c>
      <c r="D44" s="201" t="s">
        <v>89</v>
      </c>
      <c r="E44" s="449"/>
      <c r="F44" s="449"/>
      <c r="G44" s="449"/>
      <c r="H44" s="450"/>
      <c r="I44" s="449"/>
      <c r="J44" s="449"/>
      <c r="K44" s="449"/>
      <c r="L44" s="450"/>
      <c r="M44" s="201"/>
      <c r="N44" s="201"/>
      <c r="O44" s="202"/>
      <c r="P44" s="203"/>
      <c r="S44" s="40" t="s">
        <v>272</v>
      </c>
    </row>
    <row r="45" spans="1:19" ht="18.75" customHeight="1" x14ac:dyDescent="0.4">
      <c r="A45" s="215" t="s">
        <v>160</v>
      </c>
      <c r="B45" s="5"/>
      <c r="C45" s="200" t="s">
        <v>90</v>
      </c>
      <c r="D45" s="201" t="s">
        <v>91</v>
      </c>
      <c r="E45" s="449"/>
      <c r="F45" s="449"/>
      <c r="G45" s="449"/>
      <c r="H45" s="450"/>
      <c r="I45" s="449"/>
      <c r="J45" s="449"/>
      <c r="K45" s="449"/>
      <c r="L45" s="450"/>
      <c r="M45" s="201"/>
      <c r="N45" s="201"/>
      <c r="O45" s="202"/>
      <c r="P45" s="203"/>
      <c r="S45" s="40" t="s">
        <v>273</v>
      </c>
    </row>
    <row r="46" spans="1:19" ht="18.75" customHeight="1" x14ac:dyDescent="0.4">
      <c r="A46" s="215" t="s">
        <v>160</v>
      </c>
      <c r="B46" s="5"/>
      <c r="C46" s="200" t="s">
        <v>92</v>
      </c>
      <c r="D46" s="201" t="s">
        <v>93</v>
      </c>
      <c r="E46" s="449"/>
      <c r="F46" s="449"/>
      <c r="G46" s="449"/>
      <c r="H46" s="450"/>
      <c r="I46" s="449"/>
      <c r="J46" s="449"/>
      <c r="K46" s="449"/>
      <c r="L46" s="450"/>
      <c r="M46" s="201"/>
      <c r="N46" s="201"/>
      <c r="O46" s="202"/>
      <c r="P46" s="203"/>
      <c r="S46" s="40" t="s">
        <v>274</v>
      </c>
    </row>
    <row r="47" spans="1:19" ht="18.75" customHeight="1" x14ac:dyDescent="0.4">
      <c r="A47" s="215" t="s">
        <v>160</v>
      </c>
      <c r="B47" s="5"/>
      <c r="C47" s="200" t="s">
        <v>94</v>
      </c>
      <c r="D47" s="201" t="s">
        <v>95</v>
      </c>
      <c r="E47" s="449"/>
      <c r="F47" s="449"/>
      <c r="G47" s="449"/>
      <c r="H47" s="450"/>
      <c r="I47" s="449"/>
      <c r="J47" s="449"/>
      <c r="K47" s="449"/>
      <c r="L47" s="450"/>
      <c r="M47" s="201"/>
      <c r="N47" s="201"/>
      <c r="O47" s="202"/>
      <c r="P47" s="203"/>
      <c r="S47" s="40" t="s">
        <v>275</v>
      </c>
    </row>
    <row r="48" spans="1:19" ht="18.75" customHeight="1" x14ac:dyDescent="0.4">
      <c r="A48" s="215" t="s">
        <v>160</v>
      </c>
      <c r="B48" s="5"/>
      <c r="C48" s="200" t="s">
        <v>96</v>
      </c>
      <c r="D48" s="201" t="s">
        <v>97</v>
      </c>
      <c r="E48" s="449"/>
      <c r="F48" s="449"/>
      <c r="G48" s="449"/>
      <c r="H48" s="450"/>
      <c r="I48" s="449"/>
      <c r="J48" s="449"/>
      <c r="K48" s="449"/>
      <c r="L48" s="450"/>
      <c r="M48" s="201"/>
      <c r="N48" s="201"/>
      <c r="O48" s="202"/>
      <c r="P48" s="203"/>
      <c r="S48" s="40" t="s">
        <v>276</v>
      </c>
    </row>
    <row r="49" spans="1:19" ht="18.75" customHeight="1" x14ac:dyDescent="0.4">
      <c r="A49" s="215" t="s">
        <v>160</v>
      </c>
      <c r="B49" s="5"/>
      <c r="C49" s="200" t="s">
        <v>98</v>
      </c>
      <c r="D49" s="201" t="s">
        <v>99</v>
      </c>
      <c r="E49" s="449"/>
      <c r="F49" s="449"/>
      <c r="G49" s="449"/>
      <c r="H49" s="450"/>
      <c r="I49" s="449"/>
      <c r="J49" s="449"/>
      <c r="K49" s="449"/>
      <c r="L49" s="450"/>
      <c r="M49" s="201"/>
      <c r="N49" s="201"/>
      <c r="O49" s="202"/>
      <c r="P49" s="203"/>
      <c r="S49" s="40" t="s">
        <v>277</v>
      </c>
    </row>
    <row r="50" spans="1:19" ht="18.75" customHeight="1" x14ac:dyDescent="0.4">
      <c r="A50" s="215" t="s">
        <v>160</v>
      </c>
      <c r="B50" s="5"/>
      <c r="C50" s="200" t="s">
        <v>100</v>
      </c>
      <c r="D50" s="201" t="s">
        <v>101</v>
      </c>
      <c r="E50" s="449"/>
      <c r="F50" s="449"/>
      <c r="G50" s="449"/>
      <c r="H50" s="450"/>
      <c r="I50" s="449"/>
      <c r="J50" s="449"/>
      <c r="K50" s="449"/>
      <c r="L50" s="450"/>
      <c r="M50" s="201"/>
      <c r="N50" s="201"/>
      <c r="O50" s="202"/>
      <c r="P50" s="203"/>
      <c r="S50" s="40" t="s">
        <v>278</v>
      </c>
    </row>
    <row r="51" spans="1:19" ht="18.75" customHeight="1" x14ac:dyDescent="0.4">
      <c r="A51" s="215" t="s">
        <v>160</v>
      </c>
      <c r="B51" s="5"/>
      <c r="C51" s="200" t="s">
        <v>102</v>
      </c>
      <c r="D51" s="201" t="s">
        <v>103</v>
      </c>
      <c r="E51" s="449"/>
      <c r="F51" s="449"/>
      <c r="G51" s="449"/>
      <c r="H51" s="450"/>
      <c r="I51" s="449"/>
      <c r="J51" s="449"/>
      <c r="K51" s="449"/>
      <c r="L51" s="450"/>
      <c r="M51" s="201"/>
      <c r="N51" s="201"/>
      <c r="O51" s="202"/>
      <c r="P51" s="203"/>
      <c r="S51" s="40" t="s">
        <v>279</v>
      </c>
    </row>
    <row r="52" spans="1:19" ht="18.75" customHeight="1" x14ac:dyDescent="0.4">
      <c r="A52" s="215" t="s">
        <v>160</v>
      </c>
      <c r="B52" s="5"/>
      <c r="C52" s="200" t="s">
        <v>104</v>
      </c>
      <c r="D52" s="201" t="s">
        <v>105</v>
      </c>
      <c r="E52" s="449"/>
      <c r="F52" s="449"/>
      <c r="G52" s="449"/>
      <c r="H52" s="450"/>
      <c r="I52" s="449"/>
      <c r="J52" s="449"/>
      <c r="K52" s="449"/>
      <c r="L52" s="450"/>
      <c r="M52" s="201"/>
      <c r="N52" s="201"/>
      <c r="O52" s="202"/>
      <c r="P52" s="203"/>
      <c r="S52" s="40" t="s">
        <v>280</v>
      </c>
    </row>
    <row r="53" spans="1:19" ht="18.75" customHeight="1" x14ac:dyDescent="0.4">
      <c r="A53" s="215" t="s">
        <v>160</v>
      </c>
      <c r="B53" s="5"/>
      <c r="C53" s="200" t="s">
        <v>106</v>
      </c>
      <c r="D53" s="201" t="s">
        <v>107</v>
      </c>
      <c r="E53" s="449"/>
      <c r="F53" s="449"/>
      <c r="G53" s="449"/>
      <c r="H53" s="450"/>
      <c r="I53" s="449"/>
      <c r="J53" s="449"/>
      <c r="K53" s="449"/>
      <c r="L53" s="450"/>
      <c r="M53" s="201"/>
      <c r="N53" s="201"/>
      <c r="O53" s="202"/>
      <c r="P53" s="203"/>
      <c r="S53" s="40" t="s">
        <v>281</v>
      </c>
    </row>
    <row r="54" spans="1:19" ht="18.75" customHeight="1" x14ac:dyDescent="0.4">
      <c r="A54" s="215" t="s">
        <v>160</v>
      </c>
      <c r="B54" s="5"/>
      <c r="C54" s="200" t="s">
        <v>108</v>
      </c>
      <c r="D54" s="201" t="s">
        <v>109</v>
      </c>
      <c r="E54" s="449"/>
      <c r="F54" s="449"/>
      <c r="G54" s="449"/>
      <c r="H54" s="450"/>
      <c r="I54" s="449"/>
      <c r="J54" s="449"/>
      <c r="K54" s="449"/>
      <c r="L54" s="450"/>
      <c r="M54" s="201"/>
      <c r="N54" s="201"/>
      <c r="O54" s="20"/>
      <c r="P54" s="21"/>
      <c r="S54" s="40" t="s">
        <v>282</v>
      </c>
    </row>
    <row r="55" spans="1:19" ht="18.75" customHeight="1" thickBot="1" x14ac:dyDescent="0.45">
      <c r="A55" s="228" t="s">
        <v>160</v>
      </c>
      <c r="B55" s="32"/>
      <c r="C55" s="205" t="s">
        <v>110</v>
      </c>
      <c r="D55" s="206" t="s">
        <v>111</v>
      </c>
      <c r="E55" s="451"/>
      <c r="F55" s="451"/>
      <c r="G55" s="451"/>
      <c r="H55" s="452"/>
      <c r="I55" s="451"/>
      <c r="J55" s="451"/>
      <c r="K55" s="451"/>
      <c r="L55" s="452"/>
      <c r="M55" s="206"/>
      <c r="N55" s="206"/>
      <c r="O55" s="33"/>
      <c r="P55" s="34"/>
      <c r="S55" s="40" t="s">
        <v>283</v>
      </c>
    </row>
    <row r="56" spans="1:19" ht="18.75" customHeight="1" thickTop="1" x14ac:dyDescent="0.4">
      <c r="A56" s="229" t="s">
        <v>161</v>
      </c>
      <c r="B56" s="31"/>
      <c r="C56" s="210" t="s">
        <v>112</v>
      </c>
      <c r="D56" s="211" t="s">
        <v>77</v>
      </c>
      <c r="E56" s="453"/>
      <c r="F56" s="453"/>
      <c r="G56" s="453"/>
      <c r="H56" s="454"/>
      <c r="I56" s="453"/>
      <c r="J56" s="453"/>
      <c r="K56" s="453"/>
      <c r="L56" s="454"/>
      <c r="M56" s="211"/>
      <c r="N56" s="211"/>
      <c r="O56" s="212"/>
      <c r="P56" s="213"/>
      <c r="S56" s="40" t="s">
        <v>284</v>
      </c>
    </row>
    <row r="57" spans="1:19" ht="18.75" customHeight="1" x14ac:dyDescent="0.4">
      <c r="A57" s="230" t="s">
        <v>161</v>
      </c>
      <c r="B57" s="5"/>
      <c r="C57" s="200" t="s">
        <v>113</v>
      </c>
      <c r="D57" s="201" t="s">
        <v>79</v>
      </c>
      <c r="E57" s="449"/>
      <c r="F57" s="449"/>
      <c r="G57" s="449"/>
      <c r="H57" s="450"/>
      <c r="I57" s="449"/>
      <c r="J57" s="449"/>
      <c r="K57" s="449"/>
      <c r="L57" s="450"/>
      <c r="M57" s="201"/>
      <c r="N57" s="201"/>
      <c r="O57" s="202"/>
      <c r="P57" s="203"/>
      <c r="S57" s="40" t="s">
        <v>285</v>
      </c>
    </row>
    <row r="58" spans="1:19" ht="18.75" customHeight="1" x14ac:dyDescent="0.4">
      <c r="A58" s="231" t="s">
        <v>161</v>
      </c>
      <c r="B58" s="5"/>
      <c r="C58" s="200" t="s">
        <v>114</v>
      </c>
      <c r="D58" s="201" t="s">
        <v>81</v>
      </c>
      <c r="E58" s="449"/>
      <c r="F58" s="449"/>
      <c r="G58" s="449"/>
      <c r="H58" s="450"/>
      <c r="I58" s="449"/>
      <c r="J58" s="449"/>
      <c r="K58" s="449"/>
      <c r="L58" s="450"/>
      <c r="M58" s="201"/>
      <c r="N58" s="201"/>
      <c r="O58" s="202"/>
      <c r="P58" s="203"/>
      <c r="S58" s="40" t="s">
        <v>286</v>
      </c>
    </row>
    <row r="59" spans="1:19" ht="18.75" customHeight="1" x14ac:dyDescent="0.4">
      <c r="A59" s="231" t="s">
        <v>161</v>
      </c>
      <c r="B59" s="5"/>
      <c r="C59" s="200" t="s">
        <v>115</v>
      </c>
      <c r="D59" s="201" t="s">
        <v>116</v>
      </c>
      <c r="E59" s="449"/>
      <c r="F59" s="449"/>
      <c r="G59" s="449"/>
      <c r="H59" s="450"/>
      <c r="I59" s="449"/>
      <c r="J59" s="449"/>
      <c r="K59" s="449"/>
      <c r="L59" s="450"/>
      <c r="M59" s="201"/>
      <c r="N59" s="201"/>
      <c r="O59" s="202"/>
      <c r="P59" s="203"/>
      <c r="S59" s="40" t="s">
        <v>287</v>
      </c>
    </row>
    <row r="60" spans="1:19" ht="18.75" customHeight="1" x14ac:dyDescent="0.4">
      <c r="A60" s="231" t="s">
        <v>161</v>
      </c>
      <c r="B60" s="5"/>
      <c r="C60" s="200" t="s">
        <v>117</v>
      </c>
      <c r="D60" s="201" t="s">
        <v>85</v>
      </c>
      <c r="E60" s="449"/>
      <c r="F60" s="449"/>
      <c r="G60" s="449"/>
      <c r="H60" s="450"/>
      <c r="I60" s="449"/>
      <c r="J60" s="449"/>
      <c r="K60" s="449"/>
      <c r="L60" s="450"/>
      <c r="M60" s="201"/>
      <c r="N60" s="201"/>
      <c r="O60" s="20"/>
      <c r="P60" s="21"/>
      <c r="S60" s="40" t="s">
        <v>288</v>
      </c>
    </row>
    <row r="61" spans="1:19" ht="18.75" customHeight="1" x14ac:dyDescent="0.4">
      <c r="A61" s="231" t="s">
        <v>161</v>
      </c>
      <c r="B61" s="5"/>
      <c r="C61" s="200" t="s">
        <v>118</v>
      </c>
      <c r="D61" s="201" t="s">
        <v>87</v>
      </c>
      <c r="E61" s="449"/>
      <c r="F61" s="449"/>
      <c r="G61" s="449"/>
      <c r="H61" s="450"/>
      <c r="I61" s="449"/>
      <c r="J61" s="449"/>
      <c r="K61" s="449"/>
      <c r="L61" s="450"/>
      <c r="M61" s="201"/>
      <c r="N61" s="201"/>
      <c r="O61" s="227"/>
      <c r="P61" s="203"/>
      <c r="S61" s="40" t="s">
        <v>289</v>
      </c>
    </row>
    <row r="62" spans="1:19" ht="18.75" customHeight="1" x14ac:dyDescent="0.4">
      <c r="A62" s="231" t="s">
        <v>161</v>
      </c>
      <c r="B62" s="5"/>
      <c r="C62" s="200" t="s">
        <v>119</v>
      </c>
      <c r="D62" s="201" t="s">
        <v>89</v>
      </c>
      <c r="E62" s="449"/>
      <c r="F62" s="449"/>
      <c r="G62" s="449"/>
      <c r="H62" s="450"/>
      <c r="I62" s="449"/>
      <c r="J62" s="449"/>
      <c r="K62" s="449"/>
      <c r="L62" s="450"/>
      <c r="M62" s="201"/>
      <c r="N62" s="201"/>
      <c r="O62" s="202"/>
      <c r="P62" s="203"/>
      <c r="S62" s="40" t="s">
        <v>290</v>
      </c>
    </row>
    <row r="63" spans="1:19" ht="18.75" customHeight="1" x14ac:dyDescent="0.4">
      <c r="A63" s="231" t="s">
        <v>161</v>
      </c>
      <c r="B63" s="5"/>
      <c r="C63" s="200" t="s">
        <v>120</v>
      </c>
      <c r="D63" s="201" t="s">
        <v>91</v>
      </c>
      <c r="E63" s="449"/>
      <c r="F63" s="449"/>
      <c r="G63" s="449"/>
      <c r="H63" s="450"/>
      <c r="I63" s="449"/>
      <c r="J63" s="449"/>
      <c r="K63" s="449"/>
      <c r="L63" s="450"/>
      <c r="M63" s="201"/>
      <c r="N63" s="201"/>
      <c r="O63" s="202"/>
      <c r="P63" s="203"/>
      <c r="S63" s="40" t="s">
        <v>291</v>
      </c>
    </row>
    <row r="64" spans="1:19" ht="18.75" customHeight="1" x14ac:dyDescent="0.4">
      <c r="A64" s="231" t="s">
        <v>161</v>
      </c>
      <c r="B64" s="5"/>
      <c r="C64" s="200" t="s">
        <v>121</v>
      </c>
      <c r="D64" s="201" t="s">
        <v>93</v>
      </c>
      <c r="E64" s="449"/>
      <c r="F64" s="449"/>
      <c r="G64" s="449"/>
      <c r="H64" s="450"/>
      <c r="I64" s="449"/>
      <c r="J64" s="449"/>
      <c r="K64" s="449"/>
      <c r="L64" s="450"/>
      <c r="M64" s="201"/>
      <c r="N64" s="201"/>
      <c r="O64" s="202"/>
      <c r="P64" s="203"/>
      <c r="S64" s="40" t="s">
        <v>292</v>
      </c>
    </row>
    <row r="65" spans="1:19" ht="18.75" customHeight="1" x14ac:dyDescent="0.4">
      <c r="A65" s="231" t="s">
        <v>161</v>
      </c>
      <c r="B65" s="5"/>
      <c r="C65" s="200" t="s">
        <v>122</v>
      </c>
      <c r="D65" s="201" t="s">
        <v>95</v>
      </c>
      <c r="E65" s="449"/>
      <c r="F65" s="449"/>
      <c r="G65" s="449"/>
      <c r="H65" s="450"/>
      <c r="I65" s="449"/>
      <c r="J65" s="449"/>
      <c r="K65" s="449"/>
      <c r="L65" s="450"/>
      <c r="M65" s="201"/>
      <c r="N65" s="201"/>
      <c r="O65" s="202"/>
      <c r="P65" s="203"/>
      <c r="S65" s="40" t="s">
        <v>293</v>
      </c>
    </row>
    <row r="66" spans="1:19" ht="18.75" customHeight="1" x14ac:dyDescent="0.4">
      <c r="A66" s="231" t="s">
        <v>161</v>
      </c>
      <c r="B66" s="5"/>
      <c r="C66" s="200" t="s">
        <v>123</v>
      </c>
      <c r="D66" s="201" t="s">
        <v>97</v>
      </c>
      <c r="E66" s="449"/>
      <c r="F66" s="449"/>
      <c r="G66" s="449"/>
      <c r="H66" s="450"/>
      <c r="I66" s="449"/>
      <c r="J66" s="449"/>
      <c r="K66" s="449"/>
      <c r="L66" s="450"/>
      <c r="M66" s="201"/>
      <c r="N66" s="201"/>
      <c r="O66" s="202"/>
      <c r="P66" s="203"/>
      <c r="S66" s="40" t="s">
        <v>294</v>
      </c>
    </row>
    <row r="67" spans="1:19" ht="18.75" customHeight="1" x14ac:dyDescent="0.4">
      <c r="A67" s="231" t="s">
        <v>161</v>
      </c>
      <c r="B67" s="5"/>
      <c r="C67" s="200" t="s">
        <v>124</v>
      </c>
      <c r="D67" s="201" t="s">
        <v>99</v>
      </c>
      <c r="E67" s="449"/>
      <c r="F67" s="449"/>
      <c r="G67" s="449"/>
      <c r="H67" s="450"/>
      <c r="I67" s="449"/>
      <c r="J67" s="449"/>
      <c r="K67" s="449"/>
      <c r="L67" s="450"/>
      <c r="M67" s="201"/>
      <c r="N67" s="201"/>
      <c r="O67" s="202"/>
      <c r="P67" s="203"/>
      <c r="S67" s="40" t="s">
        <v>295</v>
      </c>
    </row>
    <row r="68" spans="1:19" ht="18.75" customHeight="1" x14ac:dyDescent="0.4">
      <c r="A68" s="231" t="s">
        <v>161</v>
      </c>
      <c r="B68" s="5"/>
      <c r="C68" s="200" t="s">
        <v>125</v>
      </c>
      <c r="D68" s="201" t="s">
        <v>101</v>
      </c>
      <c r="E68" s="449"/>
      <c r="F68" s="449"/>
      <c r="G68" s="449"/>
      <c r="H68" s="450"/>
      <c r="I68" s="449"/>
      <c r="J68" s="449"/>
      <c r="K68" s="449"/>
      <c r="L68" s="450"/>
      <c r="M68" s="201"/>
      <c r="N68" s="201"/>
      <c r="O68" s="202"/>
      <c r="P68" s="203"/>
      <c r="S68" s="40" t="s">
        <v>296</v>
      </c>
    </row>
    <row r="69" spans="1:19" ht="18.75" customHeight="1" x14ac:dyDescent="0.4">
      <c r="A69" s="231" t="s">
        <v>161</v>
      </c>
      <c r="B69" s="5"/>
      <c r="C69" s="200" t="s">
        <v>126</v>
      </c>
      <c r="D69" s="201" t="s">
        <v>103</v>
      </c>
      <c r="E69" s="449"/>
      <c r="F69" s="449"/>
      <c r="G69" s="449"/>
      <c r="H69" s="450"/>
      <c r="I69" s="449"/>
      <c r="J69" s="449"/>
      <c r="K69" s="449"/>
      <c r="L69" s="450"/>
      <c r="M69" s="201"/>
      <c r="N69" s="201"/>
      <c r="O69" s="202"/>
      <c r="P69" s="203"/>
      <c r="S69" s="40" t="s">
        <v>297</v>
      </c>
    </row>
    <row r="70" spans="1:19" ht="18.75" customHeight="1" x14ac:dyDescent="0.4">
      <c r="A70" s="231" t="s">
        <v>161</v>
      </c>
      <c r="B70" s="5"/>
      <c r="C70" s="200" t="s">
        <v>127</v>
      </c>
      <c r="D70" s="201" t="s">
        <v>105</v>
      </c>
      <c r="E70" s="449"/>
      <c r="F70" s="449"/>
      <c r="G70" s="449"/>
      <c r="H70" s="450"/>
      <c r="I70" s="449"/>
      <c r="J70" s="449"/>
      <c r="K70" s="449"/>
      <c r="L70" s="450"/>
      <c r="M70" s="201"/>
      <c r="N70" s="201"/>
      <c r="O70" s="202"/>
      <c r="P70" s="203"/>
      <c r="S70" s="40" t="s">
        <v>298</v>
      </c>
    </row>
    <row r="71" spans="1:19" ht="18.75" customHeight="1" x14ac:dyDescent="0.4">
      <c r="A71" s="231" t="s">
        <v>161</v>
      </c>
      <c r="B71" s="5"/>
      <c r="C71" s="200" t="s">
        <v>128</v>
      </c>
      <c r="D71" s="201" t="s">
        <v>107</v>
      </c>
      <c r="E71" s="449"/>
      <c r="F71" s="449"/>
      <c r="G71" s="449"/>
      <c r="H71" s="450"/>
      <c r="I71" s="449"/>
      <c r="J71" s="449"/>
      <c r="K71" s="449"/>
      <c r="L71" s="450"/>
      <c r="M71" s="201"/>
      <c r="N71" s="201"/>
      <c r="O71" s="202"/>
      <c r="P71" s="203"/>
      <c r="S71" s="40" t="s">
        <v>299</v>
      </c>
    </row>
    <row r="72" spans="1:19" ht="18.75" customHeight="1" x14ac:dyDescent="0.4">
      <c r="A72" s="231" t="s">
        <v>161</v>
      </c>
      <c r="B72" s="5"/>
      <c r="C72" s="200" t="s">
        <v>129</v>
      </c>
      <c r="D72" s="201" t="s">
        <v>130</v>
      </c>
      <c r="E72" s="449"/>
      <c r="F72" s="449"/>
      <c r="G72" s="449"/>
      <c r="H72" s="450"/>
      <c r="I72" s="449"/>
      <c r="J72" s="449"/>
      <c r="K72" s="449"/>
      <c r="L72" s="450"/>
      <c r="M72" s="201"/>
      <c r="N72" s="201"/>
      <c r="O72" s="20"/>
      <c r="P72" s="21"/>
      <c r="S72" s="40" t="s">
        <v>300</v>
      </c>
    </row>
    <row r="73" spans="1:19" ht="18.75" customHeight="1" thickBot="1" x14ac:dyDescent="0.45">
      <c r="A73" s="232" t="s">
        <v>161</v>
      </c>
      <c r="B73" s="8"/>
      <c r="C73" s="217" t="s">
        <v>131</v>
      </c>
      <c r="D73" s="218" t="s">
        <v>132</v>
      </c>
      <c r="E73" s="458"/>
      <c r="F73" s="458"/>
      <c r="G73" s="458"/>
      <c r="H73" s="459"/>
      <c r="I73" s="458"/>
      <c r="J73" s="458"/>
      <c r="K73" s="458"/>
      <c r="L73" s="459"/>
      <c r="M73" s="218"/>
      <c r="N73" s="218"/>
      <c r="O73" s="22"/>
      <c r="P73" s="19"/>
      <c r="S73" s="40" t="s">
        <v>301</v>
      </c>
    </row>
    <row r="74" spans="1:19" ht="18.75" customHeight="1" thickTop="1" x14ac:dyDescent="0.4">
      <c r="A74" s="233" t="s">
        <v>162</v>
      </c>
      <c r="B74" s="4"/>
      <c r="C74" s="234" t="s">
        <v>133</v>
      </c>
      <c r="D74" s="235" t="s">
        <v>134</v>
      </c>
      <c r="E74" s="464"/>
      <c r="F74" s="464"/>
      <c r="G74" s="464"/>
      <c r="H74" s="465"/>
      <c r="I74" s="464"/>
      <c r="J74" s="464"/>
      <c r="K74" s="464"/>
      <c r="L74" s="465"/>
      <c r="M74" s="235" t="s">
        <v>200</v>
      </c>
      <c r="N74" s="235"/>
      <c r="O74" s="227"/>
      <c r="P74" s="236"/>
      <c r="S74" s="40" t="s">
        <v>302</v>
      </c>
    </row>
    <row r="75" spans="1:19" ht="18.75" customHeight="1" x14ac:dyDescent="0.4">
      <c r="A75" s="230" t="s">
        <v>162</v>
      </c>
      <c r="B75" s="5"/>
      <c r="C75" s="200" t="s">
        <v>135</v>
      </c>
      <c r="D75" s="201" t="s">
        <v>136</v>
      </c>
      <c r="E75" s="449"/>
      <c r="F75" s="449"/>
      <c r="G75" s="449"/>
      <c r="H75" s="450"/>
      <c r="I75" s="449"/>
      <c r="J75" s="449"/>
      <c r="K75" s="449"/>
      <c r="L75" s="450"/>
      <c r="M75" s="201"/>
      <c r="N75" s="201"/>
      <c r="O75" s="24"/>
      <c r="P75" s="21"/>
      <c r="S75" s="40" t="s">
        <v>303</v>
      </c>
    </row>
    <row r="76" spans="1:19" ht="18.75" customHeight="1" x14ac:dyDescent="0.4">
      <c r="A76" s="231" t="s">
        <v>162</v>
      </c>
      <c r="B76" s="5"/>
      <c r="C76" s="200" t="s">
        <v>137</v>
      </c>
      <c r="D76" s="201" t="s">
        <v>138</v>
      </c>
      <c r="E76" s="449"/>
      <c r="F76" s="449"/>
      <c r="G76" s="449"/>
      <c r="H76" s="450"/>
      <c r="I76" s="449"/>
      <c r="J76" s="449"/>
      <c r="K76" s="449"/>
      <c r="L76" s="450"/>
      <c r="M76" s="201"/>
      <c r="N76" s="201"/>
      <c r="O76" s="24"/>
      <c r="P76" s="21"/>
      <c r="S76" s="40" t="s">
        <v>304</v>
      </c>
    </row>
    <row r="77" spans="1:19" ht="18.75" customHeight="1" thickBot="1" x14ac:dyDescent="0.45">
      <c r="A77" s="232" t="s">
        <v>162</v>
      </c>
      <c r="B77" s="6"/>
      <c r="C77" s="237" t="s">
        <v>139</v>
      </c>
      <c r="D77" s="238" t="s">
        <v>140</v>
      </c>
      <c r="E77" s="469"/>
      <c r="F77" s="469"/>
      <c r="G77" s="469"/>
      <c r="H77" s="470"/>
      <c r="I77" s="469"/>
      <c r="J77" s="469"/>
      <c r="K77" s="469"/>
      <c r="L77" s="470"/>
      <c r="M77" s="467" t="s">
        <v>386</v>
      </c>
      <c r="N77" s="468"/>
      <c r="O77" s="25"/>
      <c r="P77" s="23"/>
      <c r="S77" s="40" t="s">
        <v>305</v>
      </c>
    </row>
    <row r="78" spans="1:19" ht="18.75" customHeight="1" thickTop="1" thickBot="1" x14ac:dyDescent="0.45">
      <c r="A78" s="239" t="s">
        <v>163</v>
      </c>
      <c r="B78" s="9"/>
      <c r="C78" s="240" t="s">
        <v>141</v>
      </c>
      <c r="D78" s="241" t="s">
        <v>142</v>
      </c>
      <c r="E78" s="442"/>
      <c r="F78" s="442"/>
      <c r="G78" s="442"/>
      <c r="H78" s="443"/>
      <c r="I78" s="442"/>
      <c r="J78" s="442"/>
      <c r="K78" s="442"/>
      <c r="L78" s="443"/>
      <c r="M78" s="431" t="s">
        <v>201</v>
      </c>
      <c r="N78" s="432"/>
      <c r="O78" s="22"/>
      <c r="P78" s="26"/>
      <c r="S78" s="40" t="s">
        <v>306</v>
      </c>
    </row>
    <row r="79" spans="1:19" ht="35.1" customHeight="1" thickTop="1" thickBot="1" x14ac:dyDescent="0.45">
      <c r="A79" s="440" t="s">
        <v>231</v>
      </c>
      <c r="B79" s="441"/>
      <c r="C79" s="441"/>
      <c r="D79" s="441"/>
      <c r="E79" s="447">
        <f>SUM(E6:E78)</f>
        <v>0</v>
      </c>
      <c r="F79" s="447"/>
      <c r="G79" s="447"/>
      <c r="H79" s="448"/>
      <c r="I79" s="447">
        <f>SUM(I6:I78)</f>
        <v>0</v>
      </c>
      <c r="J79" s="447"/>
      <c r="K79" s="447"/>
      <c r="L79" s="448"/>
      <c r="M79" s="444" t="s">
        <v>450</v>
      </c>
      <c r="N79" s="445"/>
      <c r="O79" s="445"/>
      <c r="P79" s="446"/>
      <c r="S79" s="40" t="s">
        <v>307</v>
      </c>
    </row>
    <row r="80" spans="1:19" ht="35.1" customHeight="1" thickTop="1" thickBot="1" x14ac:dyDescent="0.45">
      <c r="A80" s="440" t="s">
        <v>232</v>
      </c>
      <c r="B80" s="441"/>
      <c r="C80" s="441"/>
      <c r="D80" s="441"/>
      <c r="E80" s="442"/>
      <c r="F80" s="442"/>
      <c r="G80" s="442"/>
      <c r="H80" s="443"/>
      <c r="I80" s="442"/>
      <c r="J80" s="442"/>
      <c r="K80" s="442"/>
      <c r="L80" s="443"/>
      <c r="M80" s="444" t="s">
        <v>415</v>
      </c>
      <c r="N80" s="445"/>
      <c r="O80" s="445"/>
      <c r="P80" s="446"/>
      <c r="S80" s="40" t="s">
        <v>308</v>
      </c>
    </row>
    <row r="81" spans="1:19" ht="19.5" thickTop="1" x14ac:dyDescent="0.4">
      <c r="A81" s="242" t="s">
        <v>367</v>
      </c>
      <c r="B81" s="159">
        <f>COUNTIF(B6:B78,"○")</f>
        <v>0</v>
      </c>
      <c r="C81" s="159" t="s">
        <v>368</v>
      </c>
      <c r="S81" s="40" t="s">
        <v>309</v>
      </c>
    </row>
    <row r="82" spans="1:19" x14ac:dyDescent="0.4">
      <c r="S82" s="40" t="s">
        <v>310</v>
      </c>
    </row>
    <row r="83" spans="1:19" x14ac:dyDescent="0.4">
      <c r="S83" s="40" t="s">
        <v>311</v>
      </c>
    </row>
    <row r="84" spans="1:19" x14ac:dyDescent="0.4">
      <c r="S84" s="40" t="s">
        <v>312</v>
      </c>
    </row>
    <row r="85" spans="1:19" x14ac:dyDescent="0.4">
      <c r="S85" s="40" t="s">
        <v>313</v>
      </c>
    </row>
    <row r="86" spans="1:19" x14ac:dyDescent="0.4">
      <c r="S86" s="40" t="s">
        <v>314</v>
      </c>
    </row>
    <row r="87" spans="1:19" x14ac:dyDescent="0.4">
      <c r="S87" s="40" t="s">
        <v>315</v>
      </c>
    </row>
    <row r="88" spans="1:19" x14ac:dyDescent="0.4">
      <c r="S88" s="40" t="s">
        <v>316</v>
      </c>
    </row>
    <row r="89" spans="1:19" x14ac:dyDescent="0.4">
      <c r="S89" s="40" t="s">
        <v>317</v>
      </c>
    </row>
    <row r="90" spans="1:19" x14ac:dyDescent="0.4">
      <c r="S90" s="40" t="s">
        <v>318</v>
      </c>
    </row>
    <row r="91" spans="1:19" x14ac:dyDescent="0.4">
      <c r="S91" s="40" t="s">
        <v>319</v>
      </c>
    </row>
    <row r="92" spans="1:19" x14ac:dyDescent="0.4">
      <c r="S92" s="40" t="s">
        <v>320</v>
      </c>
    </row>
    <row r="93" spans="1:19" x14ac:dyDescent="0.4">
      <c r="S93" s="40" t="s">
        <v>321</v>
      </c>
    </row>
    <row r="94" spans="1:19" x14ac:dyDescent="0.4">
      <c r="S94" s="40" t="s">
        <v>322</v>
      </c>
    </row>
    <row r="95" spans="1:19" x14ac:dyDescent="0.4">
      <c r="S95" s="40" t="s">
        <v>323</v>
      </c>
    </row>
    <row r="96" spans="1:19" x14ac:dyDescent="0.4">
      <c r="S96" s="40" t="s">
        <v>324</v>
      </c>
    </row>
    <row r="97" spans="19:19" x14ac:dyDescent="0.4">
      <c r="S97" s="40" t="s">
        <v>325</v>
      </c>
    </row>
    <row r="98" spans="19:19" x14ac:dyDescent="0.4">
      <c r="S98" s="40" t="s">
        <v>326</v>
      </c>
    </row>
    <row r="99" spans="19:19" x14ac:dyDescent="0.4">
      <c r="S99" s="40" t="s">
        <v>327</v>
      </c>
    </row>
    <row r="100" spans="19:19" x14ac:dyDescent="0.4">
      <c r="S100" s="40" t="s">
        <v>328</v>
      </c>
    </row>
    <row r="101" spans="19:19" x14ac:dyDescent="0.4">
      <c r="S101" s="40" t="s">
        <v>329</v>
      </c>
    </row>
    <row r="102" spans="19:19" x14ac:dyDescent="0.4">
      <c r="S102" s="40" t="s">
        <v>330</v>
      </c>
    </row>
    <row r="103" spans="19:19" x14ac:dyDescent="0.4">
      <c r="S103" s="40" t="s">
        <v>331</v>
      </c>
    </row>
    <row r="104" spans="19:19" x14ac:dyDescent="0.4">
      <c r="S104" s="40" t="s">
        <v>332</v>
      </c>
    </row>
    <row r="105" spans="19:19" x14ac:dyDescent="0.4">
      <c r="S105" s="40" t="s">
        <v>333</v>
      </c>
    </row>
    <row r="106" spans="19:19" x14ac:dyDescent="0.4">
      <c r="S106" s="40" t="s">
        <v>334</v>
      </c>
    </row>
    <row r="107" spans="19:19" x14ac:dyDescent="0.4">
      <c r="S107" s="40" t="s">
        <v>335</v>
      </c>
    </row>
    <row r="108" spans="19:19" x14ac:dyDescent="0.4">
      <c r="S108" s="40" t="s">
        <v>336</v>
      </c>
    </row>
    <row r="109" spans="19:19" x14ac:dyDescent="0.4">
      <c r="S109" s="40" t="s">
        <v>337</v>
      </c>
    </row>
    <row r="110" spans="19:19" x14ac:dyDescent="0.4">
      <c r="S110" s="40" t="s">
        <v>338</v>
      </c>
    </row>
    <row r="111" spans="19:19" x14ac:dyDescent="0.4">
      <c r="S111" s="40" t="s">
        <v>339</v>
      </c>
    </row>
    <row r="112" spans="19:19" x14ac:dyDescent="0.4">
      <c r="S112" s="40" t="s">
        <v>340</v>
      </c>
    </row>
    <row r="113" spans="19:19" x14ac:dyDescent="0.4">
      <c r="S113" s="40" t="s">
        <v>341</v>
      </c>
    </row>
    <row r="114" spans="19:19" x14ac:dyDescent="0.4">
      <c r="S114" s="40" t="s">
        <v>342</v>
      </c>
    </row>
    <row r="115" spans="19:19" x14ac:dyDescent="0.4">
      <c r="S115" s="40" t="s">
        <v>343</v>
      </c>
    </row>
    <row r="116" spans="19:19" x14ac:dyDescent="0.4">
      <c r="S116" s="40" t="s">
        <v>344</v>
      </c>
    </row>
    <row r="117" spans="19:19" x14ac:dyDescent="0.4">
      <c r="S117" s="40" t="s">
        <v>345</v>
      </c>
    </row>
    <row r="118" spans="19:19" x14ac:dyDescent="0.4">
      <c r="S118" s="40" t="s">
        <v>346</v>
      </c>
    </row>
    <row r="119" spans="19:19" x14ac:dyDescent="0.4">
      <c r="S119" s="40" t="s">
        <v>347</v>
      </c>
    </row>
    <row r="120" spans="19:19" x14ac:dyDescent="0.4">
      <c r="S120" s="40" t="s">
        <v>348</v>
      </c>
    </row>
    <row r="121" spans="19:19" x14ac:dyDescent="0.4">
      <c r="S121" s="40" t="s">
        <v>349</v>
      </c>
    </row>
    <row r="122" spans="19:19" x14ac:dyDescent="0.4">
      <c r="S122" s="40" t="s">
        <v>350</v>
      </c>
    </row>
    <row r="123" spans="19:19" x14ac:dyDescent="0.4">
      <c r="S123" s="40" t="s">
        <v>351</v>
      </c>
    </row>
    <row r="124" spans="19:19" x14ac:dyDescent="0.4">
      <c r="S124" s="40" t="s">
        <v>352</v>
      </c>
    </row>
    <row r="125" spans="19:19" x14ac:dyDescent="0.4">
      <c r="S125" s="40" t="s">
        <v>353</v>
      </c>
    </row>
    <row r="126" spans="19:19" x14ac:dyDescent="0.4">
      <c r="S126" s="40" t="s">
        <v>354</v>
      </c>
    </row>
    <row r="127" spans="19:19" x14ac:dyDescent="0.4">
      <c r="S127" s="40" t="s">
        <v>355</v>
      </c>
    </row>
    <row r="128" spans="19:19" x14ac:dyDescent="0.4">
      <c r="S128" s="40" t="s">
        <v>356</v>
      </c>
    </row>
    <row r="129" spans="19:19" x14ac:dyDescent="0.4">
      <c r="S129" s="40" t="s">
        <v>357</v>
      </c>
    </row>
    <row r="130" spans="19:19" x14ac:dyDescent="0.4">
      <c r="S130" s="40" t="s">
        <v>358</v>
      </c>
    </row>
    <row r="131" spans="19:19" x14ac:dyDescent="0.4">
      <c r="S131" s="40" t="s">
        <v>359</v>
      </c>
    </row>
    <row r="132" spans="19:19" x14ac:dyDescent="0.4">
      <c r="S132" s="40" t="s">
        <v>360</v>
      </c>
    </row>
    <row r="133" spans="19:19" x14ac:dyDescent="0.4">
      <c r="S133" s="40" t="s">
        <v>361</v>
      </c>
    </row>
    <row r="134" spans="19:19" x14ac:dyDescent="0.4">
      <c r="S134" s="40" t="s">
        <v>362</v>
      </c>
    </row>
    <row r="135" spans="19:19" x14ac:dyDescent="0.4">
      <c r="S135" s="40" t="s">
        <v>363</v>
      </c>
    </row>
    <row r="136" spans="19:19" x14ac:dyDescent="0.4">
      <c r="S136" s="40" t="s">
        <v>364</v>
      </c>
    </row>
    <row r="137" spans="19:19" x14ac:dyDescent="0.4">
      <c r="S137" s="40" t="s">
        <v>365</v>
      </c>
    </row>
  </sheetData>
  <sheetProtection algorithmName="SHA-512" hashValue="YPIWXM5bXT9cuqVLE7L2D+fEYj+2256vxCX3S3lAhh1l9pAIqGCtV/gQFGIALisgcvHcOx7HGh9dKlZDweYbEw==" saltValue="NNEgZdmEcC4oVChvofCHkQ==" spinCount="100000" sheet="1" objects="1" scenarios="1" selectLockedCells="1"/>
  <mergeCells count="162">
    <mergeCell ref="B4:C4"/>
    <mergeCell ref="M77:N77"/>
    <mergeCell ref="E70:H70"/>
    <mergeCell ref="I70:L70"/>
    <mergeCell ref="E71:H71"/>
    <mergeCell ref="I71:L71"/>
    <mergeCell ref="E72:H72"/>
    <mergeCell ref="I72:L72"/>
    <mergeCell ref="E67:H67"/>
    <mergeCell ref="I67:L67"/>
    <mergeCell ref="E68:H68"/>
    <mergeCell ref="I68:L68"/>
    <mergeCell ref="E69:H69"/>
    <mergeCell ref="I69:L69"/>
    <mergeCell ref="E76:H76"/>
    <mergeCell ref="I76:L76"/>
    <mergeCell ref="E77:H77"/>
    <mergeCell ref="I77:L77"/>
    <mergeCell ref="E61:H61"/>
    <mergeCell ref="I61:L61"/>
    <mergeCell ref="E62:H62"/>
    <mergeCell ref="I62:L62"/>
    <mergeCell ref="E63:H63"/>
    <mergeCell ref="I63:L63"/>
    <mergeCell ref="E78:H78"/>
    <mergeCell ref="I78:L78"/>
    <mergeCell ref="E73:H73"/>
    <mergeCell ref="I73:L73"/>
    <mergeCell ref="E74:H74"/>
    <mergeCell ref="I74:L74"/>
    <mergeCell ref="E75:H75"/>
    <mergeCell ref="I75:L75"/>
    <mergeCell ref="E64:H64"/>
    <mergeCell ref="I64:L64"/>
    <mergeCell ref="E65:H65"/>
    <mergeCell ref="I65:L65"/>
    <mergeCell ref="E66:H66"/>
    <mergeCell ref="I66:L66"/>
    <mergeCell ref="E58:H58"/>
    <mergeCell ref="I58:L58"/>
    <mergeCell ref="E59:H59"/>
    <mergeCell ref="I59:L59"/>
    <mergeCell ref="E60:H60"/>
    <mergeCell ref="I60:L60"/>
    <mergeCell ref="E55:H55"/>
    <mergeCell ref="I55:L55"/>
    <mergeCell ref="E56:H56"/>
    <mergeCell ref="I56:L56"/>
    <mergeCell ref="E57:H57"/>
    <mergeCell ref="I57:L57"/>
    <mergeCell ref="E52:H52"/>
    <mergeCell ref="I52:L52"/>
    <mergeCell ref="E53:H53"/>
    <mergeCell ref="I53:L53"/>
    <mergeCell ref="E54:H54"/>
    <mergeCell ref="I54:L54"/>
    <mergeCell ref="E49:H49"/>
    <mergeCell ref="I49:L49"/>
    <mergeCell ref="E50:H50"/>
    <mergeCell ref="I50:L50"/>
    <mergeCell ref="E51:H51"/>
    <mergeCell ref="I51:L51"/>
    <mergeCell ref="E46:H46"/>
    <mergeCell ref="I46:L46"/>
    <mergeCell ref="E47:H47"/>
    <mergeCell ref="I47:L47"/>
    <mergeCell ref="E48:H48"/>
    <mergeCell ref="I48:L48"/>
    <mergeCell ref="E43:H43"/>
    <mergeCell ref="I43:L43"/>
    <mergeCell ref="E44:H44"/>
    <mergeCell ref="I44:L44"/>
    <mergeCell ref="E45:H45"/>
    <mergeCell ref="I45:L45"/>
    <mergeCell ref="E41:H41"/>
    <mergeCell ref="I41:L41"/>
    <mergeCell ref="E42:H42"/>
    <mergeCell ref="I42:L42"/>
    <mergeCell ref="E37:H37"/>
    <mergeCell ref="I37:L37"/>
    <mergeCell ref="E38:H38"/>
    <mergeCell ref="I38:L38"/>
    <mergeCell ref="E39:H39"/>
    <mergeCell ref="I39:L39"/>
    <mergeCell ref="E36:H36"/>
    <mergeCell ref="I36:L36"/>
    <mergeCell ref="E31:H31"/>
    <mergeCell ref="I31:L31"/>
    <mergeCell ref="E32:H32"/>
    <mergeCell ref="I32:L32"/>
    <mergeCell ref="E33:H33"/>
    <mergeCell ref="I33:L33"/>
    <mergeCell ref="E40:H40"/>
    <mergeCell ref="I40:L40"/>
    <mergeCell ref="E3:L3"/>
    <mergeCell ref="E26:H26"/>
    <mergeCell ref="I26:L26"/>
    <mergeCell ref="E27:H27"/>
    <mergeCell ref="I27:L27"/>
    <mergeCell ref="E34:H34"/>
    <mergeCell ref="I34:L34"/>
    <mergeCell ref="E35:H35"/>
    <mergeCell ref="I35:L35"/>
    <mergeCell ref="E10:H10"/>
    <mergeCell ref="I10:L10"/>
    <mergeCell ref="E11:H11"/>
    <mergeCell ref="I11:L11"/>
    <mergeCell ref="E12:H12"/>
    <mergeCell ref="I12:L12"/>
    <mergeCell ref="E6:H6"/>
    <mergeCell ref="I6:L6"/>
    <mergeCell ref="E7:H7"/>
    <mergeCell ref="I7:L7"/>
    <mergeCell ref="E8:H8"/>
    <mergeCell ref="I8:L8"/>
    <mergeCell ref="E9:H9"/>
    <mergeCell ref="E30:H30"/>
    <mergeCell ref="I9:L9"/>
    <mergeCell ref="I29:L29"/>
    <mergeCell ref="I30:L30"/>
    <mergeCell ref="E25:H25"/>
    <mergeCell ref="I25:L25"/>
    <mergeCell ref="E13:H13"/>
    <mergeCell ref="I13:L13"/>
    <mergeCell ref="E14:H14"/>
    <mergeCell ref="I14:L14"/>
    <mergeCell ref="E15:H15"/>
    <mergeCell ref="I15:L15"/>
    <mergeCell ref="E22:H22"/>
    <mergeCell ref="I22:L22"/>
    <mergeCell ref="E23:H23"/>
    <mergeCell ref="I23:L23"/>
    <mergeCell ref="E19:H19"/>
    <mergeCell ref="I19:L19"/>
    <mergeCell ref="E20:H20"/>
    <mergeCell ref="I20:L20"/>
    <mergeCell ref="E21:H21"/>
    <mergeCell ref="I21:L21"/>
    <mergeCell ref="M78:N78"/>
    <mergeCell ref="B2:C2"/>
    <mergeCell ref="N2:P2"/>
    <mergeCell ref="D1:O1"/>
    <mergeCell ref="O16:P17"/>
    <mergeCell ref="A80:D80"/>
    <mergeCell ref="E80:H80"/>
    <mergeCell ref="I80:L80"/>
    <mergeCell ref="M80:P80"/>
    <mergeCell ref="E79:H79"/>
    <mergeCell ref="I79:L79"/>
    <mergeCell ref="A79:D79"/>
    <mergeCell ref="M79:P79"/>
    <mergeCell ref="E16:H16"/>
    <mergeCell ref="I16:L16"/>
    <mergeCell ref="E17:H17"/>
    <mergeCell ref="I17:L17"/>
    <mergeCell ref="E18:H18"/>
    <mergeCell ref="I18:L18"/>
    <mergeCell ref="E24:H24"/>
    <mergeCell ref="I24:L24"/>
    <mergeCell ref="E28:H28"/>
    <mergeCell ref="I28:L28"/>
    <mergeCell ref="E29:H29"/>
  </mergeCells>
  <phoneticPr fontId="3"/>
  <conditionalFormatting sqref="B4">
    <cfRule type="expression" dxfId="11" priority="1">
      <formula>$B$81=0</formula>
    </cfRule>
  </conditionalFormatting>
  <conditionalFormatting sqref="E6:H80">
    <cfRule type="expression" dxfId="10" priority="9">
      <formula>AND($B6="○",$E6="")</formula>
    </cfRule>
  </conditionalFormatting>
  <conditionalFormatting sqref="E79:H79">
    <cfRule type="expression" dxfId="9" priority="4">
      <formula>$E$79&gt;$E$80</formula>
    </cfRule>
  </conditionalFormatting>
  <conditionalFormatting sqref="E80:H80">
    <cfRule type="expression" dxfId="8" priority="7">
      <formula>$E$80=""</formula>
    </cfRule>
  </conditionalFormatting>
  <conditionalFormatting sqref="I6:L78">
    <cfRule type="expression" dxfId="7" priority="3">
      <formula>AND($B6="○",$I6="")</formula>
    </cfRule>
  </conditionalFormatting>
  <conditionalFormatting sqref="I79:L79">
    <cfRule type="expression" dxfId="6" priority="6">
      <formula>$I$79&gt;$I$80</formula>
    </cfRule>
  </conditionalFormatting>
  <conditionalFormatting sqref="I80:L80">
    <cfRule type="expression" dxfId="5" priority="8">
      <formula>$I$80=""</formula>
    </cfRule>
  </conditionalFormatting>
  <conditionalFormatting sqref="M79:P79">
    <cfRule type="expression" dxfId="4" priority="5">
      <formula>OR($I$79&gt;$I$80,$E$79&gt;$E$80)</formula>
    </cfRule>
  </conditionalFormatting>
  <conditionalFormatting sqref="M80:P80">
    <cfRule type="expression" dxfId="3" priority="2">
      <formula>OR($E$80="",$I$80="")</formula>
    </cfRule>
  </conditionalFormatting>
  <conditionalFormatting sqref="N6:N28">
    <cfRule type="expression" dxfId="2" priority="15">
      <formula>AND($B6="○",$N6&lt;1)</formula>
    </cfRule>
  </conditionalFormatting>
  <conditionalFormatting sqref="O37">
    <cfRule type="expression" dxfId="1" priority="12">
      <formula>AND($B37="○",$O37="")</formula>
    </cfRule>
  </conditionalFormatting>
  <conditionalFormatting sqref="O42 O54:O55 O60 O72:O73 O75:O78">
    <cfRule type="expression" dxfId="0" priority="10">
      <formula>AND($B42="○",$O42="")</formula>
    </cfRule>
  </conditionalFormatting>
  <dataValidations count="19">
    <dataValidation imeMode="disabled" allowBlank="1" showInputMessage="1" showErrorMessage="1" sqref="E79:L79" xr:uid="{B1768CA0-14C0-4980-A623-556FF14F881B}"/>
    <dataValidation type="list" allowBlank="1" showInputMessage="1" showErrorMessage="1" sqref="B6:B15 B18:B78" xr:uid="{74103C3E-A784-4769-8C59-B267D118DD18}">
      <formula1>"○"</formula1>
    </dataValidation>
    <dataValidation type="list" allowBlank="1" showInputMessage="1" showErrorMessage="1" error="リストから選択してください" sqref="O37:P37" xr:uid="{AB0E672A-92B0-4D5E-90EF-CB9AE2AEF6D4}">
      <formula1>$S$6:$S$19</formula1>
    </dataValidation>
    <dataValidation type="list" allowBlank="1" showInputMessage="1" showErrorMessage="1" error="リストから選択してください" sqref="O42:P42 O60:P60" xr:uid="{51AAB246-1E55-4028-89A8-88723895DFDC}">
      <formula1>$S$20:$S$35</formula1>
    </dataValidation>
    <dataValidation type="list" allowBlank="1" showInputMessage="1" showErrorMessage="1" error="リストから選択してください" sqref="O54:P54 O72:P72" xr:uid="{48AEB6AB-A20A-47D2-8E72-E34707630973}">
      <formula1>$S$36:$S$43</formula1>
    </dataValidation>
    <dataValidation type="list" allowBlank="1" showInputMessage="1" showErrorMessage="1" error="リストから選択してください" sqref="O73:P73 O55:P55" xr:uid="{EF516C1D-19C5-4DA5-A017-42115A082C1E}">
      <formula1>$S$44:$S$70</formula1>
    </dataValidation>
    <dataValidation type="list" allowBlank="1" showInputMessage="1" showErrorMessage="1" error="リストから選択してください" sqref="O75:P75" xr:uid="{775BDE70-5961-4D21-9FB3-DBBFE0E7083E}">
      <formula1>$S$71:$S$87</formula1>
    </dataValidation>
    <dataValidation type="list" allowBlank="1" showInputMessage="1" showErrorMessage="1" error="リストから選択してください" sqref="O76:P76" xr:uid="{E5E4CD2E-244B-43D2-8494-B48E92A90792}">
      <formula1>$S$88:$S$91</formula1>
    </dataValidation>
    <dataValidation type="list" allowBlank="1" showInputMessage="1" showErrorMessage="1" error="リストから選択してください" sqref="O77:P77" xr:uid="{E2C4221E-2E8B-43DC-A07D-BE0F5A87EE63}">
      <formula1>$S$92:$S$129</formula1>
    </dataValidation>
    <dataValidation type="list" allowBlank="1" showInputMessage="1" showErrorMessage="1" error="リストから選択してください" sqref="O78:P78" xr:uid="{C6F087F3-2954-4CBB-B096-09398EA57208}">
      <formula1>$S$130:$S$137</formula1>
    </dataValidation>
    <dataValidation type="list" allowBlank="1" showInputMessage="1" showErrorMessage="1" prompt="11、12の重複登録はできません" sqref="B16:B17" xr:uid="{253C0646-19A4-48BA-89B2-639BE21CAC2C}">
      <formula1>"○"</formula1>
    </dataValidation>
    <dataValidation type="whole" imeMode="disabled" operator="greaterThanOrEqual" allowBlank="1" showInputMessage="1" showErrorMessage="1" error="総合評定値を数字で入力してください。" prompt="経審必須業種の総合評定値(P)を入力してください。_x000a__x000a_総合評定値(P)がない場合は登録できません。" sqref="N6:N28" xr:uid="{9F58C235-2F91-47D9-8B24-9C07B1A2384C}">
      <formula1>1</formula1>
    </dataValidation>
    <dataValidation type="whole" imeMode="disabled" operator="greaterThanOrEqual" allowBlank="1" showInputMessage="1" showErrorMessage="1" error="実績高を数字で入力してください。" prompt="消費税抜きの実績高(売上高)を千円単位(千円未満切り捨て)で入力してください。_x000a__x000a_売上実績がない場合はゼロを入力してください。" sqref="E6:L78" xr:uid="{163AA89F-3092-463C-85E8-52C3A994C06C}">
      <formula1>0</formula1>
    </dataValidation>
    <dataValidation type="whole" imeMode="disabled" operator="greaterThanOrEqual" allowBlank="1" showInputMessage="1" showErrorMessage="1" error="西暦4ケタで入力してください" prompt="直前年度_x000a_※添付する財務諸表の事業年度と同年度" sqref="I4:I5" xr:uid="{81E8269C-2DC1-4BD6-8F4E-251D736834B6}">
      <formula1>2020</formula1>
    </dataValidation>
    <dataValidation type="whole" imeMode="disabled" operator="greaterThanOrEqual" allowBlank="1" showInputMessage="1" showErrorMessage="1" error="西暦4ケタで入力してください" prompt="直前年度の前年度" sqref="E5" xr:uid="{38CC0F34-C6D4-4099-B2D9-72D46CDB9C9E}">
      <formula1>2020</formula1>
    </dataValidation>
    <dataValidation type="whole" imeMode="disabled" allowBlank="1" showInputMessage="1" showErrorMessage="1" error="事業年度開始月を数字で入力してください。" sqref="K4 G4" xr:uid="{565CF3FD-DDD9-4146-BE5C-9DD2392B6B84}">
      <formula1>1</formula1>
      <formula2>12</formula2>
    </dataValidation>
    <dataValidation type="whole" imeMode="disabled" allowBlank="1" showInputMessage="1" showErrorMessage="1" error="事業年度終了月を数字で入力してください。" sqref="G5 K5" xr:uid="{7D3700AD-6BFC-44B3-A3AC-1E1880B7A03C}">
      <formula1>1</formula1>
      <formula2>12</formula2>
    </dataValidation>
    <dataValidation type="whole" imeMode="disabled" operator="greaterThanOrEqual" allowBlank="1" showInputMessage="1" showErrorMessage="1" error="売上高全体の額を数字で入力してください。" prompt="損益計算書の売上高を千円単位(千円未満切り捨て)で入力してください。_x000a__x000a_※会計処理が税込みの場合は消費税を除いた額を入力してください。" sqref="I80:L80 E80:H80" xr:uid="{BF64E7BB-801C-4010-96D2-BEF0709D1203}">
      <formula1>0</formula1>
    </dataValidation>
    <dataValidation type="whole" imeMode="disabled" operator="greaterThanOrEqual" allowBlank="1" showInputMessage="1" showErrorMessage="1" error="西暦4ケタで入力してください" prompt="直前年度の前年度" sqref="E4" xr:uid="{6DF1BCC4-663F-4C2A-AA70-2EF438CC4704}">
      <formula1>2019</formula1>
    </dataValidation>
  </dataValidations>
  <pageMargins left="0.70866141732283472" right="0.39370078740157483" top="0.74803149606299213" bottom="0.74803149606299213" header="0.31496062992125984" footer="0.31496062992125984"/>
  <pageSetup paperSize="9" scale="69" orientation="landscape" r:id="rId1"/>
  <rowBreaks count="2" manualBreakCount="2">
    <brk id="28" max="15" man="1"/>
    <brk id="55"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AAA8-DBFE-4CC5-A3EC-BD35D8989A9A}">
  <sheetPr codeName="Sheet4"/>
  <dimension ref="A1:N126"/>
  <sheetViews>
    <sheetView showGridLines="0" showRowColHeaders="0" zoomScaleNormal="100" workbookViewId="0">
      <pane ySplit="5" topLeftCell="A6" activePane="bottomLeft" state="frozen"/>
      <selection activeCell="B1" sqref="B1:C1048576"/>
      <selection pane="bottomLeft" activeCell="E6" sqref="E6"/>
    </sheetView>
  </sheetViews>
  <sheetFormatPr defaultColWidth="8.625" defaultRowHeight="18.75" x14ac:dyDescent="0.4"/>
  <cols>
    <col min="1" max="1" width="9" customWidth="1"/>
    <col min="2" max="3" width="7.625" style="159" customWidth="1"/>
    <col min="4" max="4" width="31.625" customWidth="1"/>
    <col min="5" max="5" width="70.625" customWidth="1"/>
    <col min="6" max="6" width="36.375" customWidth="1"/>
    <col min="7" max="7" width="9.125" customWidth="1"/>
    <col min="8" max="12" width="9" style="164" customWidth="1"/>
  </cols>
  <sheetData>
    <row r="1" spans="1:14" ht="26.1" customHeight="1" x14ac:dyDescent="0.4">
      <c r="A1" s="160" t="s">
        <v>486</v>
      </c>
      <c r="B1" s="435" t="s">
        <v>414</v>
      </c>
      <c r="C1" s="435"/>
      <c r="D1" s="435"/>
      <c r="E1" s="435"/>
      <c r="F1" s="435"/>
      <c r="G1" s="163" t="str">
        <f>IF('申請書(会社情報)'!H3="","",'申請書(会社情報)'!H3)</f>
        <v/>
      </c>
      <c r="H1"/>
      <c r="I1"/>
      <c r="J1"/>
      <c r="K1"/>
      <c r="L1"/>
    </row>
    <row r="2" spans="1:14" ht="21.95" customHeight="1" thickBot="1" x14ac:dyDescent="0.45">
      <c r="A2" s="165" t="s">
        <v>392</v>
      </c>
      <c r="B2" s="433" t="str">
        <f>IF('申請書(会社情報)'!D2="","",'申請書(会社情報)'!D2)</f>
        <v/>
      </c>
      <c r="C2" s="433"/>
      <c r="D2" s="166"/>
      <c r="E2" s="167"/>
      <c r="F2" s="434" t="str">
        <f>IF('申請書(会社情報)'!H5="","",'申請書(会社情報)'!H5)</f>
        <v/>
      </c>
      <c r="G2" s="434"/>
      <c r="H2"/>
      <c r="I2"/>
      <c r="J2"/>
      <c r="M2" s="164"/>
      <c r="N2" s="164"/>
    </row>
    <row r="3" spans="1:14" ht="51" customHeight="1" thickTop="1" x14ac:dyDescent="0.4">
      <c r="A3" s="243"/>
      <c r="B3" s="243"/>
      <c r="C3" s="243"/>
      <c r="D3" s="243"/>
      <c r="E3" s="244"/>
      <c r="F3" s="244"/>
      <c r="G3" s="244"/>
      <c r="H3"/>
      <c r="I3"/>
      <c r="J3"/>
      <c r="K3"/>
      <c r="L3"/>
    </row>
    <row r="4" spans="1:14" ht="51" customHeight="1" thickBot="1" x14ac:dyDescent="0.45">
      <c r="A4" s="243"/>
      <c r="B4" s="243"/>
      <c r="C4" s="243"/>
      <c r="D4" s="243"/>
      <c r="E4" s="244"/>
      <c r="F4" s="244"/>
      <c r="G4" s="244"/>
    </row>
    <row r="5" spans="1:14" ht="26.25" customHeight="1" thickTop="1" thickBot="1" x14ac:dyDescent="0.45">
      <c r="A5" s="471" t="s">
        <v>236</v>
      </c>
      <c r="B5" s="472"/>
      <c r="C5" s="472"/>
      <c r="D5" s="473"/>
      <c r="E5" s="245" t="s">
        <v>234</v>
      </c>
      <c r="F5" s="474" t="s">
        <v>235</v>
      </c>
      <c r="G5" s="475"/>
    </row>
    <row r="6" spans="1:14" ht="18.75" customHeight="1" thickTop="1" x14ac:dyDescent="0.4">
      <c r="A6" s="312" t="str">
        <f>IFERROR(INDEX('申請書(業種情報)'!$A$1:$A$81,1/LARGE(INDEX(('申請書(業種情報)'!$B$6:$B$81="○")/ROW('申請書(業種情報)'!$B$6:$B$81),0),1)),"")</f>
        <v/>
      </c>
      <c r="B6" s="246"/>
      <c r="C6" s="246" t="str">
        <f>IFERROR(INDEX('申請書(業種情報)'!$C$1:$C$81,1/LARGE(INDEX(('申請書(業種情報)'!$B$6:$B$81="○")/ROW('申請書(業種情報)'!$B$6:$B$81),0),1)),"")</f>
        <v/>
      </c>
      <c r="D6" s="247" t="str">
        <f>IFERROR(INDEX('申請書(業種情報)'!$D$1:$D$81,1/LARGE(INDEX(('申請書(業種情報)'!$B$6:$B$81="○")/ROW('申請書(業種情報)'!$B$6:$B$81),0),1)),"")</f>
        <v/>
      </c>
      <c r="E6" s="387"/>
      <c r="F6" s="478"/>
      <c r="G6" s="479"/>
    </row>
    <row r="7" spans="1:14" ht="18.75" customHeight="1" x14ac:dyDescent="0.4">
      <c r="A7" s="313"/>
      <c r="B7" s="161"/>
      <c r="C7" s="161"/>
      <c r="D7" s="160"/>
      <c r="E7" s="388"/>
      <c r="F7" s="480"/>
      <c r="G7" s="481"/>
    </row>
    <row r="8" spans="1:14" ht="18.75" customHeight="1" thickBot="1" x14ac:dyDescent="0.45">
      <c r="A8" s="313"/>
      <c r="B8" s="161"/>
      <c r="C8" s="161"/>
      <c r="D8" s="160"/>
      <c r="E8" s="389"/>
      <c r="F8" s="476"/>
      <c r="G8" s="477"/>
    </row>
    <row r="9" spans="1:14" ht="18.75" customHeight="1" thickTop="1" x14ac:dyDescent="0.4">
      <c r="A9" s="312" t="str">
        <f>IFERROR(INDEX('申請書(業種情報)'!$A$1:$A$81,1/LARGE(INDEX(('申請書(業種情報)'!$B$6:$B$81="○")/ROW('申請書(業種情報)'!$B$6:$B$81),0),2)),"")</f>
        <v/>
      </c>
      <c r="B9" s="246"/>
      <c r="C9" s="246" t="str">
        <f>IFERROR(INDEX('申請書(業種情報)'!$C$1:$C$81,1/LARGE(INDEX(('申請書(業種情報)'!$B$6:$B$81="○")/ROW('申請書(業種情報)'!$B$6:$B$81),0),2)),"")</f>
        <v/>
      </c>
      <c r="D9" s="247" t="str">
        <f>IFERROR(INDEX('申請書(業種情報)'!$D$1:$D$81,1/LARGE(INDEX(('申請書(業種情報)'!$B$6:$B$81="○")/ROW('申請書(業種情報)'!$B$6:$B$81),0),2)),"")</f>
        <v/>
      </c>
      <c r="E9" s="387"/>
      <c r="F9" s="478"/>
      <c r="G9" s="479"/>
    </row>
    <row r="10" spans="1:14" ht="18.75" customHeight="1" x14ac:dyDescent="0.4">
      <c r="A10" s="313"/>
      <c r="B10" s="161"/>
      <c r="C10" s="161"/>
      <c r="D10" s="160"/>
      <c r="E10" s="388"/>
      <c r="F10" s="480"/>
      <c r="G10" s="481"/>
    </row>
    <row r="11" spans="1:14" ht="18.75" customHeight="1" thickBot="1" x14ac:dyDescent="0.45">
      <c r="A11" s="313"/>
      <c r="B11" s="161"/>
      <c r="C11" s="161"/>
      <c r="D11" s="160"/>
      <c r="E11" s="389"/>
      <c r="F11" s="476"/>
      <c r="G11" s="477"/>
    </row>
    <row r="12" spans="1:14" ht="18.75" customHeight="1" thickTop="1" x14ac:dyDescent="0.4">
      <c r="A12" s="312" t="str">
        <f>IFERROR(INDEX('申請書(業種情報)'!$A$1:$A$81,1/LARGE(INDEX(('申請書(業種情報)'!$B$6:$B$81="○")/ROW('申請書(業種情報)'!$B$6:$B$81),0),3)),"")</f>
        <v/>
      </c>
      <c r="B12" s="246"/>
      <c r="C12" s="246" t="str">
        <f>IFERROR(INDEX('申請書(業種情報)'!$C$1:$C$81,1/LARGE(INDEX(('申請書(業種情報)'!$B$6:$B$81="○")/ROW('申請書(業種情報)'!$B$6:$B$81),0),3)),"")</f>
        <v/>
      </c>
      <c r="D12" s="247" t="str">
        <f>IFERROR(INDEX('申請書(業種情報)'!$D$1:$D$81,1/LARGE(INDEX(('申請書(業種情報)'!$B$6:$B$81="○")/ROW('申請書(業種情報)'!$B$6:$B$81),0),3)),"")</f>
        <v/>
      </c>
      <c r="E12" s="387"/>
      <c r="F12" s="478"/>
      <c r="G12" s="479"/>
    </row>
    <row r="13" spans="1:14" ht="18.75" customHeight="1" x14ac:dyDescent="0.4">
      <c r="A13" s="313"/>
      <c r="B13" s="161"/>
      <c r="C13" s="161"/>
      <c r="D13" s="160"/>
      <c r="E13" s="388"/>
      <c r="F13" s="480"/>
      <c r="G13" s="481"/>
    </row>
    <row r="14" spans="1:14" ht="18.75" customHeight="1" thickBot="1" x14ac:dyDescent="0.45">
      <c r="A14" s="313"/>
      <c r="B14" s="161"/>
      <c r="C14" s="161"/>
      <c r="D14" s="160"/>
      <c r="E14" s="389"/>
      <c r="F14" s="476"/>
      <c r="G14" s="477"/>
    </row>
    <row r="15" spans="1:14" ht="18.75" customHeight="1" thickTop="1" x14ac:dyDescent="0.4">
      <c r="A15" s="312" t="str">
        <f>IFERROR(INDEX('申請書(業種情報)'!$A$1:$A$81,1/LARGE(INDEX(('申請書(業種情報)'!$B$6:$B$81="○")/ROW('申請書(業種情報)'!$B$6:$B$81),0),4)),"")</f>
        <v/>
      </c>
      <c r="B15" s="246"/>
      <c r="C15" s="246" t="str">
        <f>IFERROR(INDEX('申請書(業種情報)'!$C$1:$C$81,1/LARGE(INDEX(('申請書(業種情報)'!$B$6:$B$81="○")/ROW('申請書(業種情報)'!$B$6:$B$81),0),4)),"")</f>
        <v/>
      </c>
      <c r="D15" s="247" t="str">
        <f>IFERROR(INDEX('申請書(業種情報)'!$D$1:$D$81,1/LARGE(INDEX(('申請書(業種情報)'!$B$6:$B$81="○")/ROW('申請書(業種情報)'!$B$6:$B$81),0),4)),"")</f>
        <v/>
      </c>
      <c r="E15" s="387"/>
      <c r="F15" s="482"/>
      <c r="G15" s="483"/>
    </row>
    <row r="16" spans="1:14" ht="18.75" customHeight="1" x14ac:dyDescent="0.4">
      <c r="A16" s="313"/>
      <c r="B16" s="161"/>
      <c r="C16" s="161"/>
      <c r="D16" s="160"/>
      <c r="E16" s="388"/>
      <c r="F16" s="484"/>
      <c r="G16" s="485"/>
    </row>
    <row r="17" spans="1:7" ht="18.75" customHeight="1" thickBot="1" x14ac:dyDescent="0.45">
      <c r="A17" s="313"/>
      <c r="B17" s="161"/>
      <c r="C17" s="161"/>
      <c r="D17" s="160"/>
      <c r="E17" s="389"/>
      <c r="F17" s="486"/>
      <c r="G17" s="487"/>
    </row>
    <row r="18" spans="1:7" ht="18.75" customHeight="1" thickTop="1" x14ac:dyDescent="0.4">
      <c r="A18" s="312" t="str">
        <f>IFERROR(INDEX('申請書(業種情報)'!$A$1:$A$81,1/LARGE(INDEX(('申請書(業種情報)'!$B$6:$B$81="○")/ROW('申請書(業種情報)'!$B$6:$B$81),0),5)),"")</f>
        <v/>
      </c>
      <c r="B18" s="246"/>
      <c r="C18" s="246" t="str">
        <f>IFERROR(INDEX('申請書(業種情報)'!$C$1:$C$81,1/LARGE(INDEX(('申請書(業種情報)'!$B$6:$B$81="○")/ROW('申請書(業種情報)'!$B$6:$B$81),0),5)),"")</f>
        <v/>
      </c>
      <c r="D18" s="247" t="str">
        <f>IFERROR(INDEX('申請書(業種情報)'!$D$1:$D$81,1/LARGE(INDEX(('申請書(業種情報)'!$B$6:$B$81="○")/ROW('申請書(業種情報)'!$B$6:$B$81),0),5)),"")</f>
        <v/>
      </c>
      <c r="E18" s="387"/>
      <c r="F18" s="482"/>
      <c r="G18" s="483"/>
    </row>
    <row r="19" spans="1:7" ht="18.75" customHeight="1" x14ac:dyDescent="0.4">
      <c r="A19" s="313"/>
      <c r="B19" s="161"/>
      <c r="C19" s="161"/>
      <c r="D19" s="160"/>
      <c r="E19" s="388"/>
      <c r="F19" s="484"/>
      <c r="G19" s="485"/>
    </row>
    <row r="20" spans="1:7" ht="18.75" customHeight="1" thickBot="1" x14ac:dyDescent="0.45">
      <c r="A20" s="313"/>
      <c r="B20" s="161"/>
      <c r="C20" s="161"/>
      <c r="D20" s="160"/>
      <c r="E20" s="389"/>
      <c r="F20" s="486"/>
      <c r="G20" s="487"/>
    </row>
    <row r="21" spans="1:7" ht="18.75" customHeight="1" thickTop="1" x14ac:dyDescent="0.4">
      <c r="A21" s="312" t="str">
        <f>IFERROR(INDEX('申請書(業種情報)'!$A$1:$A$81,1/LARGE(INDEX(('申請書(業種情報)'!$B$6:$B$81="○")/ROW('申請書(業種情報)'!$B$6:$B$81),0),6)),"")</f>
        <v/>
      </c>
      <c r="B21" s="246"/>
      <c r="C21" s="246" t="str">
        <f>IFERROR(INDEX('申請書(業種情報)'!$C$1:$C$81,1/LARGE(INDEX(('申請書(業種情報)'!$B$6:$B$81="○")/ROW('申請書(業種情報)'!$B$6:$B$81),0),6)),"")</f>
        <v/>
      </c>
      <c r="D21" s="247" t="str">
        <f>IFERROR(INDEX('申請書(業種情報)'!$D$1:$D$81,1/LARGE(INDEX(('申請書(業種情報)'!$B$6:$B$81="○")/ROW('申請書(業種情報)'!$B$6:$B$81),0),6)),"")</f>
        <v/>
      </c>
      <c r="E21" s="387"/>
      <c r="F21" s="482"/>
      <c r="G21" s="483"/>
    </row>
    <row r="22" spans="1:7" ht="18.75" customHeight="1" x14ac:dyDescent="0.4">
      <c r="A22" s="313"/>
      <c r="B22" s="161"/>
      <c r="C22" s="161"/>
      <c r="D22" s="160"/>
      <c r="E22" s="388"/>
      <c r="F22" s="484"/>
      <c r="G22" s="485"/>
    </row>
    <row r="23" spans="1:7" ht="18.75" customHeight="1" thickBot="1" x14ac:dyDescent="0.45">
      <c r="A23" s="313"/>
      <c r="B23" s="161"/>
      <c r="C23" s="161"/>
      <c r="D23" s="160"/>
      <c r="E23" s="389"/>
      <c r="F23" s="486"/>
      <c r="G23" s="487"/>
    </row>
    <row r="24" spans="1:7" ht="18.75" customHeight="1" thickTop="1" x14ac:dyDescent="0.4">
      <c r="A24" s="312" t="str">
        <f>IFERROR(INDEX('申請書(業種情報)'!$A$1:$A$81,1/LARGE(INDEX(('申請書(業種情報)'!$B$6:$B$81="○")/ROW('申請書(業種情報)'!$B$6:$B$81),0),7)),"")</f>
        <v/>
      </c>
      <c r="B24" s="246"/>
      <c r="C24" s="246" t="str">
        <f>IFERROR(INDEX('申請書(業種情報)'!$C$1:$C$81,1/LARGE(INDEX(('申請書(業種情報)'!$B$6:$B$81="○")/ROW('申請書(業種情報)'!$B$6:$B$81),0),7)),"")</f>
        <v/>
      </c>
      <c r="D24" s="247" t="str">
        <f>IFERROR(INDEX('申請書(業種情報)'!$D$1:$D$81,1/LARGE(INDEX(('申請書(業種情報)'!$B$6:$B$81="○")/ROW('申請書(業種情報)'!$B$6:$B$81),0),7)),"")</f>
        <v/>
      </c>
      <c r="E24" s="387"/>
      <c r="F24" s="482"/>
      <c r="G24" s="483"/>
    </row>
    <row r="25" spans="1:7" ht="18.75" customHeight="1" x14ac:dyDescent="0.4">
      <c r="A25" s="313"/>
      <c r="B25" s="161"/>
      <c r="C25" s="161"/>
      <c r="D25" s="160"/>
      <c r="E25" s="388"/>
      <c r="F25" s="484"/>
      <c r="G25" s="485"/>
    </row>
    <row r="26" spans="1:7" ht="18.75" customHeight="1" thickBot="1" x14ac:dyDescent="0.45">
      <c r="A26" s="313"/>
      <c r="B26" s="161"/>
      <c r="C26" s="161"/>
      <c r="D26" s="160"/>
      <c r="E26" s="389"/>
      <c r="F26" s="486"/>
      <c r="G26" s="487"/>
    </row>
    <row r="27" spans="1:7" ht="18.75" customHeight="1" thickTop="1" x14ac:dyDescent="0.4">
      <c r="A27" s="312" t="str">
        <f>IFERROR(INDEX('申請書(業種情報)'!$A$1:$A$81,1/LARGE(INDEX(('申請書(業種情報)'!$B$6:$B$81="○")/ROW('申請書(業種情報)'!$B$6:$B$81),0),8)),"")</f>
        <v/>
      </c>
      <c r="B27" s="246"/>
      <c r="C27" s="246" t="str">
        <f>IFERROR(INDEX('申請書(業種情報)'!$C$1:$C$81,1/LARGE(INDEX(('申請書(業種情報)'!$B$6:$B$81="○")/ROW('申請書(業種情報)'!$B$6:$B$81),0),8)),"")</f>
        <v/>
      </c>
      <c r="D27" s="247" t="str">
        <f>IFERROR(INDEX('申請書(業種情報)'!$D$1:$D$81,1/LARGE(INDEX(('申請書(業種情報)'!$B$6:$B$81="○")/ROW('申請書(業種情報)'!$B$6:$B$81),0),8)),"")</f>
        <v/>
      </c>
      <c r="E27" s="387"/>
      <c r="F27" s="482"/>
      <c r="G27" s="483"/>
    </row>
    <row r="28" spans="1:7" ht="18.75" customHeight="1" x14ac:dyDescent="0.4">
      <c r="A28" s="313"/>
      <c r="B28" s="161"/>
      <c r="C28" s="161"/>
      <c r="D28" s="160"/>
      <c r="E28" s="388"/>
      <c r="F28" s="484"/>
      <c r="G28" s="485"/>
    </row>
    <row r="29" spans="1:7" ht="18.75" customHeight="1" thickBot="1" x14ac:dyDescent="0.45">
      <c r="A29" s="313"/>
      <c r="B29" s="161"/>
      <c r="C29" s="161"/>
      <c r="D29" s="160"/>
      <c r="E29" s="389"/>
      <c r="F29" s="486"/>
      <c r="G29" s="487"/>
    </row>
    <row r="30" spans="1:7" ht="18.75" customHeight="1" thickTop="1" x14ac:dyDescent="0.4">
      <c r="A30" s="312" t="str">
        <f>IFERROR(INDEX('申請書(業種情報)'!$A$1:$A$81,1/LARGE(INDEX(('申請書(業種情報)'!$B$6:$B$81="○")/ROW('申請書(業種情報)'!$B$6:$B$81),0),9)),"")</f>
        <v/>
      </c>
      <c r="B30" s="246"/>
      <c r="C30" s="246" t="str">
        <f>IFERROR(INDEX('申請書(業種情報)'!$C$1:$C$81,1/LARGE(INDEX(('申請書(業種情報)'!$B$6:$B$81="○")/ROW('申請書(業種情報)'!$B$6:$B$81),0),9)),"")</f>
        <v/>
      </c>
      <c r="D30" s="247" t="str">
        <f>IFERROR(INDEX('申請書(業種情報)'!$D$1:$D$81,1/LARGE(INDEX(('申請書(業種情報)'!$B$6:$B$81="○")/ROW('申請書(業種情報)'!$B$6:$B$81),0),9)),"")</f>
        <v/>
      </c>
      <c r="E30" s="387"/>
      <c r="F30" s="482"/>
      <c r="G30" s="483"/>
    </row>
    <row r="31" spans="1:7" ht="18.75" customHeight="1" x14ac:dyDescent="0.4">
      <c r="A31" s="313"/>
      <c r="B31" s="161"/>
      <c r="C31" s="161"/>
      <c r="D31" s="160"/>
      <c r="E31" s="388"/>
      <c r="F31" s="484"/>
      <c r="G31" s="485"/>
    </row>
    <row r="32" spans="1:7" ht="18.75" customHeight="1" thickBot="1" x14ac:dyDescent="0.45">
      <c r="A32" s="313"/>
      <c r="B32" s="161"/>
      <c r="C32" s="161"/>
      <c r="D32" s="160"/>
      <c r="E32" s="389"/>
      <c r="F32" s="486"/>
      <c r="G32" s="487"/>
    </row>
    <row r="33" spans="1:7" ht="18.75" customHeight="1" thickTop="1" x14ac:dyDescent="0.4">
      <c r="A33" s="312" t="str">
        <f>IFERROR(INDEX('申請書(業種情報)'!$A$1:$A$81,1/LARGE(INDEX(('申請書(業種情報)'!$B$6:$B$81="○")/ROW('申請書(業種情報)'!$B$6:$B$81),0),10)),"")</f>
        <v/>
      </c>
      <c r="B33" s="246"/>
      <c r="C33" s="246" t="str">
        <f>IFERROR(INDEX('申請書(業種情報)'!$C$1:$C$81,1/LARGE(INDEX(('申請書(業種情報)'!$B$6:$B$81="○")/ROW('申請書(業種情報)'!$B$6:$B$81),0),10)),"")</f>
        <v/>
      </c>
      <c r="D33" s="247" t="str">
        <f>IFERROR(INDEX('申請書(業種情報)'!$D$1:$D$81,1/LARGE(INDEX(('申請書(業種情報)'!$B$6:$B$81="○")/ROW('申請書(業種情報)'!$B$6:$B$81),0),10)),"")</f>
        <v/>
      </c>
      <c r="E33" s="387"/>
      <c r="F33" s="482"/>
      <c r="G33" s="483"/>
    </row>
    <row r="34" spans="1:7" ht="18.75" customHeight="1" x14ac:dyDescent="0.4">
      <c r="A34" s="313"/>
      <c r="B34" s="161"/>
      <c r="C34" s="161"/>
      <c r="D34" s="160"/>
      <c r="E34" s="388"/>
      <c r="F34" s="484"/>
      <c r="G34" s="485"/>
    </row>
    <row r="35" spans="1:7" ht="18.75" customHeight="1" thickBot="1" x14ac:dyDescent="0.45">
      <c r="A35" s="313"/>
      <c r="B35" s="161"/>
      <c r="C35" s="161"/>
      <c r="D35" s="160"/>
      <c r="E35" s="389"/>
      <c r="F35" s="486"/>
      <c r="G35" s="487"/>
    </row>
    <row r="36" spans="1:7" ht="18.75" customHeight="1" thickTop="1" x14ac:dyDescent="0.4">
      <c r="A36" s="314" t="str">
        <f>IFERROR(INDEX('申請書(業種情報)'!$A$1:$A$81,1/LARGE(INDEX(('申請書(業種情報)'!$B$6:$B$81="○")/ROW('申請書(業種情報)'!$B$6:$B$81),0),11)),"")</f>
        <v/>
      </c>
      <c r="B36" s="170"/>
      <c r="C36" s="170" t="str">
        <f>IFERROR(INDEX('申請書(業種情報)'!$C$1:$C$81,1/LARGE(INDEX(('申請書(業種情報)'!$B$6:$B$81="○")/ROW('申請書(業種情報)'!$B$6:$B$81),0),11)),"")</f>
        <v/>
      </c>
      <c r="D36" s="248" t="str">
        <f>IFERROR(INDEX('申請書(業種情報)'!$D$1:$D$81,1/LARGE(INDEX(('申請書(業種情報)'!$B$6:$B$81="○")/ROW('申請書(業種情報)'!$B$6:$B$81),0),11)),"")</f>
        <v/>
      </c>
      <c r="E36" s="390"/>
      <c r="F36" s="488"/>
      <c r="G36" s="489"/>
    </row>
    <row r="37" spans="1:7" ht="18.75" customHeight="1" x14ac:dyDescent="0.4">
      <c r="A37" s="313"/>
      <c r="B37" s="161"/>
      <c r="C37" s="161"/>
      <c r="D37" s="160"/>
      <c r="E37" s="388"/>
      <c r="F37" s="484"/>
      <c r="G37" s="485"/>
    </row>
    <row r="38" spans="1:7" ht="18.75" customHeight="1" thickBot="1" x14ac:dyDescent="0.45">
      <c r="A38" s="315"/>
      <c r="B38" s="249"/>
      <c r="C38" s="249"/>
      <c r="D38" s="187"/>
      <c r="E38" s="391"/>
      <c r="F38" s="490"/>
      <c r="G38" s="491"/>
    </row>
    <row r="39" spans="1:7" ht="18.75" customHeight="1" thickTop="1" x14ac:dyDescent="0.4">
      <c r="A39" s="312" t="str">
        <f>IFERROR(INDEX('申請書(業種情報)'!$A$1:$A$81,1/LARGE(INDEX(('申請書(業種情報)'!$B$6:$B$81="○")/ROW('申請書(業種情報)'!$B$6:$B$81),0),12)),"")</f>
        <v/>
      </c>
      <c r="B39" s="246"/>
      <c r="C39" s="246" t="str">
        <f>IFERROR(INDEX('申請書(業種情報)'!$C$1:$C$81,1/LARGE(INDEX(('申請書(業種情報)'!$B$6:$B$81="○")/ROW('申請書(業種情報)'!$B$6:$B$81),0),12)),"")</f>
        <v/>
      </c>
      <c r="D39" s="247" t="str">
        <f>IFERROR(INDEX('申請書(業種情報)'!$D$1:$D$81,1/LARGE(INDEX(('申請書(業種情報)'!$B$6:$B$81="○")/ROW('申請書(業種情報)'!$B$6:$B$81),0),12)),"")</f>
        <v/>
      </c>
      <c r="E39" s="387"/>
      <c r="F39" s="482"/>
      <c r="G39" s="483"/>
    </row>
    <row r="40" spans="1:7" ht="18.75" customHeight="1" x14ac:dyDescent="0.4">
      <c r="A40" s="313"/>
      <c r="B40" s="161"/>
      <c r="C40" s="161"/>
      <c r="D40" s="160"/>
      <c r="E40" s="388"/>
      <c r="F40" s="484"/>
      <c r="G40" s="485"/>
    </row>
    <row r="41" spans="1:7" ht="18.75" customHeight="1" thickBot="1" x14ac:dyDescent="0.45">
      <c r="A41" s="313"/>
      <c r="B41" s="161"/>
      <c r="C41" s="161"/>
      <c r="D41" s="160"/>
      <c r="E41" s="389"/>
      <c r="F41" s="486"/>
      <c r="G41" s="487"/>
    </row>
    <row r="42" spans="1:7" ht="18.75" customHeight="1" thickTop="1" x14ac:dyDescent="0.4">
      <c r="A42" s="312" t="str">
        <f>IFERROR(INDEX('申請書(業種情報)'!$A$1:$A$81,1/LARGE(INDEX(('申請書(業種情報)'!$B$6:$B$81="○")/ROW('申請書(業種情報)'!$B$6:$B$81),0),13)),"")</f>
        <v/>
      </c>
      <c r="B42" s="246"/>
      <c r="C42" s="246" t="str">
        <f>IFERROR(INDEX('申請書(業種情報)'!$C$1:$C$81,1/LARGE(INDEX(('申請書(業種情報)'!$B$6:$B$81="○")/ROW('申請書(業種情報)'!$B$6:$B$81),0),13)),"")</f>
        <v/>
      </c>
      <c r="D42" s="247" t="str">
        <f>IFERROR(INDEX('申請書(業種情報)'!$D$1:$D$81,1/LARGE(INDEX(('申請書(業種情報)'!$B$6:$B$81="○")/ROW('申請書(業種情報)'!$B$6:$B$81),0),13)),"")</f>
        <v/>
      </c>
      <c r="E42" s="387"/>
      <c r="F42" s="482"/>
      <c r="G42" s="483"/>
    </row>
    <row r="43" spans="1:7" ht="18.75" customHeight="1" x14ac:dyDescent="0.4">
      <c r="A43" s="313"/>
      <c r="B43" s="161"/>
      <c r="C43" s="161"/>
      <c r="D43" s="160"/>
      <c r="E43" s="388"/>
      <c r="F43" s="484"/>
      <c r="G43" s="485"/>
    </row>
    <row r="44" spans="1:7" ht="18.75" customHeight="1" thickBot="1" x14ac:dyDescent="0.45">
      <c r="A44" s="313"/>
      <c r="B44" s="161"/>
      <c r="C44" s="161"/>
      <c r="D44" s="160"/>
      <c r="E44" s="389"/>
      <c r="F44" s="486"/>
      <c r="G44" s="487"/>
    </row>
    <row r="45" spans="1:7" ht="18.75" customHeight="1" thickTop="1" x14ac:dyDescent="0.4">
      <c r="A45" s="312" t="str">
        <f>IFERROR(INDEX('申請書(業種情報)'!$A$1:$A$81,1/LARGE(INDEX(('申請書(業種情報)'!$B$6:$B$81="○")/ROW('申請書(業種情報)'!$B$6:$B$81),0),14)),"")</f>
        <v/>
      </c>
      <c r="B45" s="246"/>
      <c r="C45" s="246" t="str">
        <f>IFERROR(INDEX('申請書(業種情報)'!$C$1:$C$81,1/LARGE(INDEX(('申請書(業種情報)'!$B$6:$B$81="○")/ROW('申請書(業種情報)'!$B$6:$B$81),0),14)),"")</f>
        <v/>
      </c>
      <c r="D45" s="247" t="str">
        <f>IFERROR(INDEX('申請書(業種情報)'!$D$1:$D$81,1/LARGE(INDEX(('申請書(業種情報)'!$B$6:$B$81="○")/ROW('申請書(業種情報)'!$B$6:$B$81),0),14)),"")</f>
        <v/>
      </c>
      <c r="E45" s="387"/>
      <c r="F45" s="482"/>
      <c r="G45" s="483"/>
    </row>
    <row r="46" spans="1:7" ht="18.75" customHeight="1" x14ac:dyDescent="0.4">
      <c r="A46" s="313"/>
      <c r="B46" s="161"/>
      <c r="C46" s="161"/>
      <c r="D46" s="160"/>
      <c r="E46" s="388"/>
      <c r="F46" s="484"/>
      <c r="G46" s="485"/>
    </row>
    <row r="47" spans="1:7" ht="18.75" customHeight="1" thickBot="1" x14ac:dyDescent="0.45">
      <c r="A47" s="313"/>
      <c r="B47" s="161"/>
      <c r="C47" s="161"/>
      <c r="D47" s="160"/>
      <c r="E47" s="389"/>
      <c r="F47" s="486"/>
      <c r="G47" s="487"/>
    </row>
    <row r="48" spans="1:7" ht="18.75" customHeight="1" thickTop="1" x14ac:dyDescent="0.4">
      <c r="A48" s="312" t="str">
        <f>IFERROR(INDEX('申請書(業種情報)'!$A$1:$A$81,1/LARGE(INDEX(('申請書(業種情報)'!$B$6:$B$81="○")/ROW('申請書(業種情報)'!$B$6:$B$81),0),15)),"")</f>
        <v/>
      </c>
      <c r="B48" s="246"/>
      <c r="C48" s="246" t="str">
        <f>IFERROR(INDEX('申請書(業種情報)'!$C$1:$C$81,1/LARGE(INDEX(('申請書(業種情報)'!$B$6:$B$81="○")/ROW('申請書(業種情報)'!$B$6:$B$81),0),15)),"")</f>
        <v/>
      </c>
      <c r="D48" s="247" t="str">
        <f>IFERROR(INDEX('申請書(業種情報)'!$D$1:$D$81,1/LARGE(INDEX(('申請書(業種情報)'!$B$6:$B$81="○")/ROW('申請書(業種情報)'!$B$6:$B$81),0),15)),"")</f>
        <v/>
      </c>
      <c r="E48" s="387"/>
      <c r="F48" s="482"/>
      <c r="G48" s="483"/>
    </row>
    <row r="49" spans="1:7" ht="18.75" customHeight="1" x14ac:dyDescent="0.4">
      <c r="A49" s="313"/>
      <c r="B49" s="161"/>
      <c r="C49" s="161"/>
      <c r="D49" s="160"/>
      <c r="E49" s="388"/>
      <c r="F49" s="484"/>
      <c r="G49" s="485"/>
    </row>
    <row r="50" spans="1:7" ht="18.75" customHeight="1" thickBot="1" x14ac:dyDescent="0.45">
      <c r="A50" s="313"/>
      <c r="B50" s="161"/>
      <c r="C50" s="161"/>
      <c r="D50" s="160"/>
      <c r="E50" s="389"/>
      <c r="F50" s="486"/>
      <c r="G50" s="487"/>
    </row>
    <row r="51" spans="1:7" ht="18.75" customHeight="1" thickTop="1" x14ac:dyDescent="0.4">
      <c r="A51" s="312" t="str">
        <f>IFERROR(INDEX('申請書(業種情報)'!$A$1:$A$81,1/LARGE(INDEX(('申請書(業種情報)'!$B$6:$B$81="○")/ROW('申請書(業種情報)'!$B$6:$B$81),0),16)),"")</f>
        <v/>
      </c>
      <c r="B51" s="246"/>
      <c r="C51" s="246" t="str">
        <f>IFERROR(INDEX('申請書(業種情報)'!$C$1:$C$81,1/LARGE(INDEX(('申請書(業種情報)'!$B$6:$B$81="○")/ROW('申請書(業種情報)'!$B$6:$B$81),0),16)),"")</f>
        <v/>
      </c>
      <c r="D51" s="247" t="str">
        <f>IFERROR(INDEX('申請書(業種情報)'!$D$1:$D$81,1/LARGE(INDEX(('申請書(業種情報)'!$B$6:$B$81="○")/ROW('申請書(業種情報)'!$B$6:$B$81),0),16)),"")</f>
        <v/>
      </c>
      <c r="E51" s="387"/>
      <c r="F51" s="482"/>
      <c r="G51" s="483"/>
    </row>
    <row r="52" spans="1:7" ht="18.75" customHeight="1" x14ac:dyDescent="0.4">
      <c r="A52" s="313"/>
      <c r="B52" s="161"/>
      <c r="C52" s="161"/>
      <c r="D52" s="160"/>
      <c r="E52" s="388"/>
      <c r="F52" s="484"/>
      <c r="G52" s="485"/>
    </row>
    <row r="53" spans="1:7" ht="18.75" customHeight="1" thickBot="1" x14ac:dyDescent="0.45">
      <c r="A53" s="313"/>
      <c r="B53" s="161"/>
      <c r="C53" s="161"/>
      <c r="D53" s="160"/>
      <c r="E53" s="389"/>
      <c r="F53" s="486"/>
      <c r="G53" s="487"/>
    </row>
    <row r="54" spans="1:7" ht="18.75" customHeight="1" thickTop="1" x14ac:dyDescent="0.4">
      <c r="A54" s="312" t="str">
        <f>IFERROR(INDEX('申請書(業種情報)'!$A$1:$A$81,1/LARGE(INDEX(('申請書(業種情報)'!$B$6:$B$81="○")/ROW('申請書(業種情報)'!$B$6:$B$81),0),17)),"")</f>
        <v/>
      </c>
      <c r="B54" s="246"/>
      <c r="C54" s="246" t="str">
        <f>IFERROR(INDEX('申請書(業種情報)'!$C$1:$C$81,1/LARGE(INDEX(('申請書(業種情報)'!$B$6:$B$81="○")/ROW('申請書(業種情報)'!$B$6:$B$81),0),17)),"")</f>
        <v/>
      </c>
      <c r="D54" s="247" t="str">
        <f>IFERROR(INDEX('申請書(業種情報)'!$D$1:$D$81,1/LARGE(INDEX(('申請書(業種情報)'!$B$6:$B$81="○")/ROW('申請書(業種情報)'!$B$6:$B$81),0),17)),"")</f>
        <v/>
      </c>
      <c r="E54" s="387"/>
      <c r="F54" s="482"/>
      <c r="G54" s="483"/>
    </row>
    <row r="55" spans="1:7" ht="18.75" customHeight="1" x14ac:dyDescent="0.4">
      <c r="A55" s="313"/>
      <c r="B55" s="161"/>
      <c r="C55" s="161"/>
      <c r="D55" s="160"/>
      <c r="E55" s="388"/>
      <c r="F55" s="484"/>
      <c r="G55" s="485"/>
    </row>
    <row r="56" spans="1:7" ht="18.75" customHeight="1" thickBot="1" x14ac:dyDescent="0.45">
      <c r="A56" s="313"/>
      <c r="B56" s="161"/>
      <c r="C56" s="161"/>
      <c r="D56" s="160"/>
      <c r="E56" s="389"/>
      <c r="F56" s="486"/>
      <c r="G56" s="487"/>
    </row>
    <row r="57" spans="1:7" ht="18.75" customHeight="1" thickTop="1" x14ac:dyDescent="0.4">
      <c r="A57" s="312" t="str">
        <f>IFERROR(INDEX('申請書(業種情報)'!$A$1:$A$81,1/LARGE(INDEX(('申請書(業種情報)'!$B$6:$B$81="○")/ROW('申請書(業種情報)'!$B$6:$B$81),0),18)),"")</f>
        <v/>
      </c>
      <c r="B57" s="246"/>
      <c r="C57" s="246" t="str">
        <f>IFERROR(INDEX('申請書(業種情報)'!$C$1:$C$81,1/LARGE(INDEX(('申請書(業種情報)'!$B$6:$B$81="○")/ROW('申請書(業種情報)'!$B$6:$B$81),0),18)),"")</f>
        <v/>
      </c>
      <c r="D57" s="247" t="str">
        <f>IFERROR(INDEX('申請書(業種情報)'!$D$1:$D$81,1/LARGE(INDEX(('申請書(業種情報)'!$B$6:$B$81="○")/ROW('申請書(業種情報)'!$B$6:$B$81),0),18)),"")</f>
        <v/>
      </c>
      <c r="E57" s="387"/>
      <c r="F57" s="482"/>
      <c r="G57" s="483"/>
    </row>
    <row r="58" spans="1:7" ht="18.75" customHeight="1" x14ac:dyDescent="0.4">
      <c r="A58" s="313"/>
      <c r="B58" s="161"/>
      <c r="C58" s="161"/>
      <c r="D58" s="160"/>
      <c r="E58" s="388"/>
      <c r="F58" s="484"/>
      <c r="G58" s="485"/>
    </row>
    <row r="59" spans="1:7" ht="18.75" customHeight="1" thickBot="1" x14ac:dyDescent="0.45">
      <c r="A59" s="313"/>
      <c r="B59" s="161"/>
      <c r="C59" s="161"/>
      <c r="D59" s="160"/>
      <c r="E59" s="389"/>
      <c r="F59" s="486"/>
      <c r="G59" s="487"/>
    </row>
    <row r="60" spans="1:7" ht="18.75" customHeight="1" thickTop="1" x14ac:dyDescent="0.4">
      <c r="A60" s="312" t="str">
        <f>IFERROR(INDEX('申請書(業種情報)'!$A$1:$A$81,1/LARGE(INDEX(('申請書(業種情報)'!$B$6:$B$81="○")/ROW('申請書(業種情報)'!$B$6:$B$81),0),19)),"")</f>
        <v/>
      </c>
      <c r="B60" s="246"/>
      <c r="C60" s="246" t="str">
        <f>IFERROR(INDEX('申請書(業種情報)'!$C$1:$C$81,1/LARGE(INDEX(('申請書(業種情報)'!$B$6:$B$81="○")/ROW('申請書(業種情報)'!$B$6:$B$81),0),19)),"")</f>
        <v/>
      </c>
      <c r="D60" s="247" t="str">
        <f>IFERROR(INDEX('申請書(業種情報)'!$D$1:$D$81,1/LARGE(INDEX(('申請書(業種情報)'!$B$6:$B$81="○")/ROW('申請書(業種情報)'!$B$6:$B$81),0),19)),"")</f>
        <v/>
      </c>
      <c r="E60" s="387"/>
      <c r="F60" s="482"/>
      <c r="G60" s="483"/>
    </row>
    <row r="61" spans="1:7" ht="18.75" customHeight="1" x14ac:dyDescent="0.4">
      <c r="A61" s="313"/>
      <c r="B61" s="161"/>
      <c r="C61" s="161"/>
      <c r="D61" s="160"/>
      <c r="E61" s="388"/>
      <c r="F61" s="484"/>
      <c r="G61" s="485"/>
    </row>
    <row r="62" spans="1:7" ht="18.75" customHeight="1" thickBot="1" x14ac:dyDescent="0.45">
      <c r="A62" s="313"/>
      <c r="B62" s="161"/>
      <c r="C62" s="161"/>
      <c r="D62" s="160"/>
      <c r="E62" s="389"/>
      <c r="F62" s="486"/>
      <c r="G62" s="487"/>
    </row>
    <row r="63" spans="1:7" ht="18.75" customHeight="1" thickTop="1" x14ac:dyDescent="0.4">
      <c r="A63" s="312" t="str">
        <f>IFERROR(INDEX('申請書(業種情報)'!$A$1:$A$81,1/LARGE(INDEX(('申請書(業種情報)'!$B$6:$B$81="○")/ROW('申請書(業種情報)'!$B$6:$B$81),0),20)),"")</f>
        <v/>
      </c>
      <c r="B63" s="246"/>
      <c r="C63" s="246" t="str">
        <f>IFERROR(INDEX('申請書(業種情報)'!$C$1:$C$81,1/LARGE(INDEX(('申請書(業種情報)'!$B$6:$B$81="○")/ROW('申請書(業種情報)'!$B$6:$B$81),0),20)),"")</f>
        <v/>
      </c>
      <c r="D63" s="247" t="str">
        <f>IFERROR(INDEX('申請書(業種情報)'!$D$1:$D$81,1/LARGE(INDEX(('申請書(業種情報)'!$B$6:$B$81="○")/ROW('申請書(業種情報)'!$B$6:$B$81),0),20)),"")</f>
        <v/>
      </c>
      <c r="E63" s="387"/>
      <c r="F63" s="482"/>
      <c r="G63" s="483"/>
    </row>
    <row r="64" spans="1:7" ht="18.75" customHeight="1" x14ac:dyDescent="0.4">
      <c r="A64" s="313"/>
      <c r="B64" s="161"/>
      <c r="C64" s="161"/>
      <c r="D64" s="160"/>
      <c r="E64" s="388"/>
      <c r="F64" s="484"/>
      <c r="G64" s="485"/>
    </row>
    <row r="65" spans="1:7" ht="18.75" customHeight="1" thickBot="1" x14ac:dyDescent="0.45">
      <c r="A65" s="313"/>
      <c r="B65" s="161"/>
      <c r="C65" s="161"/>
      <c r="D65" s="160"/>
      <c r="E65" s="389"/>
      <c r="F65" s="486"/>
      <c r="G65" s="487"/>
    </row>
    <row r="66" spans="1:7" ht="18.75" customHeight="1" thickTop="1" x14ac:dyDescent="0.4">
      <c r="A66" s="314" t="str">
        <f>IFERROR(INDEX('申請書(業種情報)'!$A$1:$A$81,1/LARGE(INDEX(('申請書(業種情報)'!$B$6:$B$81="○")/ROW('申請書(業種情報)'!$B$6:$B$81),0),21)),"")</f>
        <v/>
      </c>
      <c r="B66" s="170"/>
      <c r="C66" s="170" t="str">
        <f>IFERROR(INDEX('申請書(業種情報)'!$C$1:$C$81,1/LARGE(INDEX(('申請書(業種情報)'!$B$6:$B$81="○")/ROW('申請書(業種情報)'!$B$6:$B$81),0),21)),"")</f>
        <v/>
      </c>
      <c r="D66" s="248" t="str">
        <f>IFERROR(INDEX('申請書(業種情報)'!$D$1:$D$81,1/LARGE(INDEX(('申請書(業種情報)'!$B$6:$B$81="○")/ROW('申請書(業種情報)'!$B$6:$B$81),0),21)),"")</f>
        <v/>
      </c>
      <c r="E66" s="390"/>
      <c r="F66" s="488"/>
      <c r="G66" s="489"/>
    </row>
    <row r="67" spans="1:7" ht="18.75" customHeight="1" x14ac:dyDescent="0.4">
      <c r="A67" s="313"/>
      <c r="B67" s="161"/>
      <c r="C67" s="161"/>
      <c r="D67" s="160"/>
      <c r="E67" s="388"/>
      <c r="F67" s="484"/>
      <c r="G67" s="485"/>
    </row>
    <row r="68" spans="1:7" ht="18.75" customHeight="1" thickBot="1" x14ac:dyDescent="0.45">
      <c r="A68" s="315"/>
      <c r="B68" s="249"/>
      <c r="C68" s="249"/>
      <c r="D68" s="187"/>
      <c r="E68" s="391"/>
      <c r="F68" s="490"/>
      <c r="G68" s="491"/>
    </row>
    <row r="69" spans="1:7" ht="18.75" customHeight="1" thickTop="1" x14ac:dyDescent="0.4">
      <c r="A69" s="312" t="str">
        <f>IFERROR(INDEX('申請書(業種情報)'!$A$1:$A$81,1/LARGE(INDEX(('申請書(業種情報)'!$B$6:$B$81="○")/ROW('申請書(業種情報)'!$B$6:$B$81),0),22)),"")</f>
        <v/>
      </c>
      <c r="B69" s="246"/>
      <c r="C69" s="246" t="str">
        <f>IFERROR(INDEX('申請書(業種情報)'!$C$1:$C$81,1/LARGE(INDEX(('申請書(業種情報)'!$B$6:$B$81="○")/ROW('申請書(業種情報)'!$B$6:$B$81),0),22)),"")</f>
        <v/>
      </c>
      <c r="D69" s="247" t="str">
        <f>IFERROR(INDEX('申請書(業種情報)'!$D$1:$D$81,1/LARGE(INDEX(('申請書(業種情報)'!$B$6:$B$81="○")/ROW('申請書(業種情報)'!$B$6:$B$81),0),22)),"")</f>
        <v/>
      </c>
      <c r="E69" s="387"/>
      <c r="F69" s="482"/>
      <c r="G69" s="483"/>
    </row>
    <row r="70" spans="1:7" ht="18.75" customHeight="1" x14ac:dyDescent="0.4">
      <c r="A70" s="313"/>
      <c r="B70" s="161"/>
      <c r="C70" s="161"/>
      <c r="D70" s="160"/>
      <c r="E70" s="388"/>
      <c r="F70" s="484"/>
      <c r="G70" s="485"/>
    </row>
    <row r="71" spans="1:7" ht="18.75" customHeight="1" thickBot="1" x14ac:dyDescent="0.45">
      <c r="A71" s="313"/>
      <c r="B71" s="161"/>
      <c r="C71" s="161"/>
      <c r="D71" s="160"/>
      <c r="E71" s="389"/>
      <c r="F71" s="486"/>
      <c r="G71" s="487"/>
    </row>
    <row r="72" spans="1:7" ht="18.75" customHeight="1" thickTop="1" x14ac:dyDescent="0.4">
      <c r="A72" s="312" t="str">
        <f>IFERROR(INDEX('申請書(業種情報)'!$A$1:$A$81,1/LARGE(INDEX(('申請書(業種情報)'!$B$6:$B$81="○")/ROW('申請書(業種情報)'!$B$6:$B$81),0),23)),"")</f>
        <v/>
      </c>
      <c r="B72" s="246"/>
      <c r="C72" s="246" t="str">
        <f>IFERROR(INDEX('申請書(業種情報)'!$C$1:$C$81,1/LARGE(INDEX(('申請書(業種情報)'!$B$6:$B$81="○")/ROW('申請書(業種情報)'!$B$6:$B$81),0),23)),"")</f>
        <v/>
      </c>
      <c r="D72" s="247" t="str">
        <f>IFERROR(INDEX('申請書(業種情報)'!$D$1:$D$81,1/LARGE(INDEX(('申請書(業種情報)'!$B$6:$B$81="○")/ROW('申請書(業種情報)'!$B$6:$B$81),0),23)),"")</f>
        <v/>
      </c>
      <c r="E72" s="387"/>
      <c r="F72" s="482"/>
      <c r="G72" s="483"/>
    </row>
    <row r="73" spans="1:7" ht="18.75" customHeight="1" x14ac:dyDescent="0.4">
      <c r="A73" s="313"/>
      <c r="B73" s="161"/>
      <c r="C73" s="161"/>
      <c r="D73" s="160"/>
      <c r="E73" s="388"/>
      <c r="F73" s="484"/>
      <c r="G73" s="485"/>
    </row>
    <row r="74" spans="1:7" ht="18.75" customHeight="1" thickBot="1" x14ac:dyDescent="0.45">
      <c r="A74" s="313"/>
      <c r="B74" s="161"/>
      <c r="C74" s="161"/>
      <c r="D74" s="160"/>
      <c r="E74" s="389"/>
      <c r="F74" s="486"/>
      <c r="G74" s="487"/>
    </row>
    <row r="75" spans="1:7" ht="18.75" customHeight="1" thickTop="1" x14ac:dyDescent="0.4">
      <c r="A75" s="312" t="str">
        <f>IFERROR(INDEX('申請書(業種情報)'!$A$1:$A$81,1/LARGE(INDEX(('申請書(業種情報)'!$B$6:$B$81="○")/ROW('申請書(業種情報)'!$B$6:$B$81),0),24)),"")</f>
        <v/>
      </c>
      <c r="B75" s="246"/>
      <c r="C75" s="246" t="str">
        <f>IFERROR(INDEX('申請書(業種情報)'!$C$1:$C$81,1/LARGE(INDEX(('申請書(業種情報)'!$B$6:$B$81="○")/ROW('申請書(業種情報)'!$B$6:$B$81),0),24)),"")</f>
        <v/>
      </c>
      <c r="D75" s="247" t="str">
        <f>IFERROR(INDEX('申請書(業種情報)'!$D$1:$D$81,1/LARGE(INDEX(('申請書(業種情報)'!$B$6:$B$81="○")/ROW('申請書(業種情報)'!$B$6:$B$81),0),24)),"")</f>
        <v/>
      </c>
      <c r="E75" s="387"/>
      <c r="F75" s="482"/>
      <c r="G75" s="483"/>
    </row>
    <row r="76" spans="1:7" ht="18.75" customHeight="1" x14ac:dyDescent="0.4">
      <c r="A76" s="313"/>
      <c r="B76" s="161"/>
      <c r="C76" s="161"/>
      <c r="D76" s="160"/>
      <c r="E76" s="388"/>
      <c r="F76" s="484"/>
      <c r="G76" s="485"/>
    </row>
    <row r="77" spans="1:7" ht="18.75" customHeight="1" thickBot="1" x14ac:dyDescent="0.45">
      <c r="A77" s="313"/>
      <c r="B77" s="161"/>
      <c r="C77" s="161"/>
      <c r="D77" s="160"/>
      <c r="E77" s="389"/>
      <c r="F77" s="486"/>
      <c r="G77" s="487"/>
    </row>
    <row r="78" spans="1:7" ht="18.75" customHeight="1" thickTop="1" x14ac:dyDescent="0.4">
      <c r="A78" s="312" t="str">
        <f>IFERROR(INDEX('申請書(業種情報)'!$A$1:$A$81,1/LARGE(INDEX(('申請書(業種情報)'!$B$6:$B$81="○")/ROW('申請書(業種情報)'!$B$6:$B$81),0),25)),"")</f>
        <v/>
      </c>
      <c r="B78" s="246"/>
      <c r="C78" s="246" t="str">
        <f>IFERROR(INDEX('申請書(業種情報)'!$C$1:$C$81,1/LARGE(INDEX(('申請書(業種情報)'!$B$6:$B$81="○")/ROW('申請書(業種情報)'!$B$6:$B$81),0),25)),"")</f>
        <v/>
      </c>
      <c r="D78" s="247" t="str">
        <f>IFERROR(INDEX('申請書(業種情報)'!$D$1:$D$81,1/LARGE(INDEX(('申請書(業種情報)'!$B$6:$B$81="○")/ROW('申請書(業種情報)'!$B$6:$B$81),0),25)),"")</f>
        <v/>
      </c>
      <c r="E78" s="387"/>
      <c r="F78" s="482"/>
      <c r="G78" s="483"/>
    </row>
    <row r="79" spans="1:7" ht="18.75" customHeight="1" x14ac:dyDescent="0.4">
      <c r="A79" s="313"/>
      <c r="B79" s="161"/>
      <c r="C79" s="161"/>
      <c r="D79" s="160"/>
      <c r="E79" s="388"/>
      <c r="F79" s="484"/>
      <c r="G79" s="485"/>
    </row>
    <row r="80" spans="1:7" ht="18.75" customHeight="1" thickBot="1" x14ac:dyDescent="0.45">
      <c r="A80" s="313"/>
      <c r="B80" s="161"/>
      <c r="C80" s="161"/>
      <c r="D80" s="160"/>
      <c r="E80" s="389"/>
      <c r="F80" s="486"/>
      <c r="G80" s="487"/>
    </row>
    <row r="81" spans="1:7" ht="18.75" customHeight="1" thickTop="1" x14ac:dyDescent="0.4">
      <c r="A81" s="312" t="str">
        <f>IFERROR(INDEX('申請書(業種情報)'!$A$1:$A$81,1/LARGE(INDEX(('申請書(業種情報)'!$B$6:$B$81="○")/ROW('申請書(業種情報)'!$B$6:$B$81),0),26)),"")</f>
        <v/>
      </c>
      <c r="B81" s="246"/>
      <c r="C81" s="246" t="str">
        <f>IFERROR(INDEX('申請書(業種情報)'!$C$1:$C$81,1/LARGE(INDEX(('申請書(業種情報)'!$B$6:$B$81="○")/ROW('申請書(業種情報)'!$B$6:$B$81),0),26)),"")</f>
        <v/>
      </c>
      <c r="D81" s="247" t="str">
        <f>IFERROR(INDEX('申請書(業種情報)'!$D$1:$D$81,1/LARGE(INDEX(('申請書(業種情報)'!$B$6:$B$81="○")/ROW('申請書(業種情報)'!$B$6:$B$81),0),26)),"")</f>
        <v/>
      </c>
      <c r="E81" s="387"/>
      <c r="F81" s="482"/>
      <c r="G81" s="483"/>
    </row>
    <row r="82" spans="1:7" ht="18.75" customHeight="1" x14ac:dyDescent="0.4">
      <c r="A82" s="313"/>
      <c r="B82" s="161"/>
      <c r="C82" s="161"/>
      <c r="D82" s="160"/>
      <c r="E82" s="388"/>
      <c r="F82" s="484"/>
      <c r="G82" s="485"/>
    </row>
    <row r="83" spans="1:7" ht="18.75" customHeight="1" thickBot="1" x14ac:dyDescent="0.45">
      <c r="A83" s="313"/>
      <c r="B83" s="161"/>
      <c r="C83" s="161"/>
      <c r="D83" s="160"/>
      <c r="E83" s="389"/>
      <c r="F83" s="486"/>
      <c r="G83" s="487"/>
    </row>
    <row r="84" spans="1:7" ht="18.75" customHeight="1" thickTop="1" x14ac:dyDescent="0.4">
      <c r="A84" s="312" t="str">
        <f>IFERROR(INDEX('申請書(業種情報)'!$A$1:$A$81,1/LARGE(INDEX(('申請書(業種情報)'!$B$6:$B$81="○")/ROW('申請書(業種情報)'!$B$6:$B$81),0),27)),"")</f>
        <v/>
      </c>
      <c r="B84" s="246"/>
      <c r="C84" s="246" t="str">
        <f>IFERROR(INDEX('申請書(業種情報)'!$C$1:$C$81,1/LARGE(INDEX(('申請書(業種情報)'!$B$6:$B$81="○")/ROW('申請書(業種情報)'!$B$6:$B$81),0),27)),"")</f>
        <v/>
      </c>
      <c r="D84" s="247" t="str">
        <f>IFERROR(INDEX('申請書(業種情報)'!$D$1:$D$81,1/LARGE(INDEX(('申請書(業種情報)'!$B$6:$B$81="○")/ROW('申請書(業種情報)'!$B$6:$B$81),0),27)),"")</f>
        <v/>
      </c>
      <c r="E84" s="387"/>
      <c r="F84" s="482"/>
      <c r="G84" s="483"/>
    </row>
    <row r="85" spans="1:7" ht="18.75" customHeight="1" x14ac:dyDescent="0.4">
      <c r="A85" s="313"/>
      <c r="B85" s="161"/>
      <c r="C85" s="161"/>
      <c r="D85" s="160"/>
      <c r="E85" s="388"/>
      <c r="F85" s="484"/>
      <c r="G85" s="485"/>
    </row>
    <row r="86" spans="1:7" ht="18.75" customHeight="1" thickBot="1" x14ac:dyDescent="0.45">
      <c r="A86" s="313"/>
      <c r="B86" s="161"/>
      <c r="C86" s="161"/>
      <c r="D86" s="160"/>
      <c r="E86" s="389"/>
      <c r="F86" s="486"/>
      <c r="G86" s="487"/>
    </row>
    <row r="87" spans="1:7" ht="18.75" customHeight="1" thickTop="1" x14ac:dyDescent="0.4">
      <c r="A87" s="312" t="str">
        <f>IFERROR(INDEX('申請書(業種情報)'!$A$1:$A$81,1/LARGE(INDEX(('申請書(業種情報)'!$B$6:$B$81="○")/ROW('申請書(業種情報)'!$B$6:$B$81),0),28)),"")</f>
        <v/>
      </c>
      <c r="B87" s="246"/>
      <c r="C87" s="246" t="str">
        <f>IFERROR(INDEX('申請書(業種情報)'!$C$1:$C$81,1/LARGE(INDEX(('申請書(業種情報)'!$B$6:$B$81="○")/ROW('申請書(業種情報)'!$B$6:$B$81),0),28)),"")</f>
        <v/>
      </c>
      <c r="D87" s="247" t="str">
        <f>IFERROR(INDEX('申請書(業種情報)'!$D$1:$D$81,1/LARGE(INDEX(('申請書(業種情報)'!$B$6:$B$81="○")/ROW('申請書(業種情報)'!$B$6:$B$81),0),28)),"")</f>
        <v/>
      </c>
      <c r="E87" s="387"/>
      <c r="F87" s="482"/>
      <c r="G87" s="483"/>
    </row>
    <row r="88" spans="1:7" ht="18.75" customHeight="1" x14ac:dyDescent="0.4">
      <c r="A88" s="313"/>
      <c r="B88" s="161"/>
      <c r="C88" s="161"/>
      <c r="D88" s="160"/>
      <c r="E88" s="388"/>
      <c r="F88" s="484"/>
      <c r="G88" s="485"/>
    </row>
    <row r="89" spans="1:7" ht="18.75" customHeight="1" thickBot="1" x14ac:dyDescent="0.45">
      <c r="A89" s="313"/>
      <c r="B89" s="161"/>
      <c r="C89" s="161"/>
      <c r="D89" s="160"/>
      <c r="E89" s="389"/>
      <c r="F89" s="486"/>
      <c r="G89" s="487"/>
    </row>
    <row r="90" spans="1:7" ht="18.75" customHeight="1" thickTop="1" x14ac:dyDescent="0.4">
      <c r="A90" s="312" t="str">
        <f>IFERROR(INDEX('申請書(業種情報)'!$A$1:$A$81,1/LARGE(INDEX(('申請書(業種情報)'!$B$6:$B$81="○")/ROW('申請書(業種情報)'!$B$6:$B$81),0),29)),"")</f>
        <v/>
      </c>
      <c r="B90" s="246"/>
      <c r="C90" s="246" t="str">
        <f>IFERROR(INDEX('申請書(業種情報)'!$C$1:$C$81,1/LARGE(INDEX(('申請書(業種情報)'!$B$6:$B$81="○")/ROW('申請書(業種情報)'!$B$6:$B$81),0),29)),"")</f>
        <v/>
      </c>
      <c r="D90" s="247" t="str">
        <f>IFERROR(INDEX('申請書(業種情報)'!$D$1:$D$81,1/LARGE(INDEX(('申請書(業種情報)'!$B$6:$B$81="○")/ROW('申請書(業種情報)'!$B$6:$B$81),0),29)),"")</f>
        <v/>
      </c>
      <c r="E90" s="387"/>
      <c r="F90" s="482"/>
      <c r="G90" s="483"/>
    </row>
    <row r="91" spans="1:7" ht="18.75" customHeight="1" x14ac:dyDescent="0.4">
      <c r="A91" s="313"/>
      <c r="B91" s="161"/>
      <c r="C91" s="161"/>
      <c r="D91" s="160"/>
      <c r="E91" s="388"/>
      <c r="F91" s="484"/>
      <c r="G91" s="485"/>
    </row>
    <row r="92" spans="1:7" ht="18.75" customHeight="1" thickBot="1" x14ac:dyDescent="0.45">
      <c r="A92" s="313"/>
      <c r="B92" s="161"/>
      <c r="C92" s="161"/>
      <c r="D92" s="160"/>
      <c r="E92" s="389"/>
      <c r="F92" s="486"/>
      <c r="G92" s="487"/>
    </row>
    <row r="93" spans="1:7" ht="18.75" customHeight="1" thickTop="1" x14ac:dyDescent="0.4">
      <c r="A93" s="312" t="str">
        <f>IFERROR(INDEX('申請書(業種情報)'!$A$1:$A$81,1/LARGE(INDEX(('申請書(業種情報)'!$B$6:$B$81="○")/ROW('申請書(業種情報)'!$B$6:$B$81),0),30)),"")</f>
        <v/>
      </c>
      <c r="B93" s="246"/>
      <c r="C93" s="246" t="str">
        <f>IFERROR(INDEX('申請書(業種情報)'!$C$1:$C$81,1/LARGE(INDEX(('申請書(業種情報)'!$B$6:$B$81="○")/ROW('申請書(業種情報)'!$B$6:$B$81),0),30)),"")</f>
        <v/>
      </c>
      <c r="D93" s="247" t="str">
        <f>IFERROR(INDEX('申請書(業種情報)'!$D$1:$D$81,1/LARGE(INDEX(('申請書(業種情報)'!$B$6:$B$81="○")/ROW('申請書(業種情報)'!$B$6:$B$81),0),30)),"")</f>
        <v/>
      </c>
      <c r="E93" s="387"/>
      <c r="F93" s="482"/>
      <c r="G93" s="483"/>
    </row>
    <row r="94" spans="1:7" ht="18.75" customHeight="1" x14ac:dyDescent="0.4">
      <c r="A94" s="313"/>
      <c r="B94" s="161"/>
      <c r="C94" s="161"/>
      <c r="D94" s="160"/>
      <c r="E94" s="388"/>
      <c r="F94" s="484"/>
      <c r="G94" s="485"/>
    </row>
    <row r="95" spans="1:7" ht="18.75" customHeight="1" thickBot="1" x14ac:dyDescent="0.45">
      <c r="A95" s="313"/>
      <c r="B95" s="161"/>
      <c r="C95" s="161"/>
      <c r="D95" s="160"/>
      <c r="E95" s="389"/>
      <c r="F95" s="486"/>
      <c r="G95" s="487"/>
    </row>
    <row r="96" spans="1:7" ht="18.75" customHeight="1" thickTop="1" x14ac:dyDescent="0.4">
      <c r="A96" s="314" t="str">
        <f>IFERROR(INDEX('申請書(業種情報)'!$A$1:$A$81,1/LARGE(INDEX(('申請書(業種情報)'!$B$6:$B$81="○")/ROW('申請書(業種情報)'!$B$6:$B$81),0),31)),"")</f>
        <v/>
      </c>
      <c r="B96" s="170"/>
      <c r="C96" s="170" t="str">
        <f>IFERROR(INDEX('申請書(業種情報)'!$C$1:$C$81,1/LARGE(INDEX(('申請書(業種情報)'!$B$6:$B$81="○")/ROW('申請書(業種情報)'!$B$6:$B$81),0),31)),"")</f>
        <v/>
      </c>
      <c r="D96" s="248" t="str">
        <f>IFERROR(INDEX('申請書(業種情報)'!$D$1:$D$81,1/LARGE(INDEX(('申請書(業種情報)'!$B$6:$B$81="○")/ROW('申請書(業種情報)'!$B$6:$B$81),0),31)),"")</f>
        <v/>
      </c>
      <c r="E96" s="390"/>
      <c r="F96" s="488"/>
      <c r="G96" s="489"/>
    </row>
    <row r="97" spans="1:7" ht="18.75" customHeight="1" x14ac:dyDescent="0.4">
      <c r="A97" s="313"/>
      <c r="B97" s="161"/>
      <c r="C97" s="161"/>
      <c r="D97" s="160"/>
      <c r="E97" s="388"/>
      <c r="F97" s="484"/>
      <c r="G97" s="485"/>
    </row>
    <row r="98" spans="1:7" ht="18.75" customHeight="1" thickBot="1" x14ac:dyDescent="0.45">
      <c r="A98" s="315"/>
      <c r="B98" s="249"/>
      <c r="C98" s="249"/>
      <c r="D98" s="187"/>
      <c r="E98" s="391"/>
      <c r="F98" s="490"/>
      <c r="G98" s="491"/>
    </row>
    <row r="99" spans="1:7" ht="18.75" customHeight="1" thickTop="1" x14ac:dyDescent="0.4">
      <c r="A99" s="312" t="str">
        <f>IFERROR(INDEX('申請書(業種情報)'!$A$1:$A$81,1/LARGE(INDEX(('申請書(業種情報)'!$B$6:$B$81="○")/ROW('申請書(業種情報)'!$B$6:$B$81),0),32)),"")</f>
        <v/>
      </c>
      <c r="B99" s="246"/>
      <c r="C99" s="246" t="str">
        <f>IFERROR(INDEX('申請書(業種情報)'!$C$1:$C$81,1/LARGE(INDEX(('申請書(業種情報)'!$B$6:$B$81="○")/ROW('申請書(業種情報)'!$B$6:$B$81),0),32)),"")</f>
        <v/>
      </c>
      <c r="D99" s="247" t="str">
        <f>IFERROR(INDEX('申請書(業種情報)'!$D$1:$D$81,1/LARGE(INDEX(('申請書(業種情報)'!$B$6:$B$81="○")/ROW('申請書(業種情報)'!$B$6:$B$81),0),32)),"")</f>
        <v/>
      </c>
      <c r="E99" s="387"/>
      <c r="F99" s="482"/>
      <c r="G99" s="483"/>
    </row>
    <row r="100" spans="1:7" ht="18.75" customHeight="1" x14ac:dyDescent="0.4">
      <c r="A100" s="313"/>
      <c r="B100" s="161"/>
      <c r="C100" s="161"/>
      <c r="D100" s="160"/>
      <c r="E100" s="388"/>
      <c r="F100" s="484"/>
      <c r="G100" s="485"/>
    </row>
    <row r="101" spans="1:7" ht="18.75" customHeight="1" thickBot="1" x14ac:dyDescent="0.45">
      <c r="A101" s="313"/>
      <c r="B101" s="161"/>
      <c r="C101" s="161"/>
      <c r="D101" s="160"/>
      <c r="E101" s="389"/>
      <c r="F101" s="486"/>
      <c r="G101" s="487"/>
    </row>
    <row r="102" spans="1:7" ht="18.75" customHeight="1" thickTop="1" x14ac:dyDescent="0.4">
      <c r="A102" s="312" t="str">
        <f>IFERROR(INDEX('申請書(業種情報)'!$A$1:$A$81,1/LARGE(INDEX(('申請書(業種情報)'!$B$6:$B$81="○")/ROW('申請書(業種情報)'!$B$6:$B$81),0),33)),"")</f>
        <v/>
      </c>
      <c r="B102" s="246"/>
      <c r="C102" s="246" t="str">
        <f>IFERROR(INDEX('申請書(業種情報)'!$C$1:$C$81,1/LARGE(INDEX(('申請書(業種情報)'!$B$6:$B$81="○")/ROW('申請書(業種情報)'!$B$6:$B$81),0),33)),"")</f>
        <v/>
      </c>
      <c r="D102" s="247" t="str">
        <f>IFERROR(INDEX('申請書(業種情報)'!$D$1:$D$81,1/LARGE(INDEX(('申請書(業種情報)'!$B$6:$B$81="○")/ROW('申請書(業種情報)'!$B$6:$B$81),0),33)),"")</f>
        <v/>
      </c>
      <c r="E102" s="387"/>
      <c r="F102" s="482"/>
      <c r="G102" s="483"/>
    </row>
    <row r="103" spans="1:7" ht="18.75" customHeight="1" x14ac:dyDescent="0.4">
      <c r="A103" s="313"/>
      <c r="B103" s="161"/>
      <c r="C103" s="161"/>
      <c r="D103" s="160"/>
      <c r="E103" s="388"/>
      <c r="F103" s="484"/>
      <c r="G103" s="485"/>
    </row>
    <row r="104" spans="1:7" ht="18.75" customHeight="1" thickBot="1" x14ac:dyDescent="0.45">
      <c r="A104" s="313"/>
      <c r="B104" s="161"/>
      <c r="C104" s="161"/>
      <c r="D104" s="160"/>
      <c r="E104" s="389"/>
      <c r="F104" s="486"/>
      <c r="G104" s="487"/>
    </row>
    <row r="105" spans="1:7" ht="18.75" customHeight="1" thickTop="1" x14ac:dyDescent="0.4">
      <c r="A105" s="312" t="str">
        <f>IFERROR(INDEX('申請書(業種情報)'!$A$1:$A$81,1/LARGE(INDEX(('申請書(業種情報)'!$B$6:$B$81="○")/ROW('申請書(業種情報)'!$B$6:$B$81),0),34)),"")</f>
        <v/>
      </c>
      <c r="B105" s="246"/>
      <c r="C105" s="246" t="str">
        <f>IFERROR(INDEX('申請書(業種情報)'!$C$1:$C$81,1/LARGE(INDEX(('申請書(業種情報)'!$B$6:$B$81="○")/ROW('申請書(業種情報)'!$B$6:$B$81),0),34)),"")</f>
        <v/>
      </c>
      <c r="D105" s="247" t="str">
        <f>IFERROR(INDEX('申請書(業種情報)'!$D$1:$D$81,1/LARGE(INDEX(('申請書(業種情報)'!$B$6:$B$81="○")/ROW('申請書(業種情報)'!$B$6:$B$81),0),34)),"")</f>
        <v/>
      </c>
      <c r="E105" s="387"/>
      <c r="F105" s="482"/>
      <c r="G105" s="483"/>
    </row>
    <row r="106" spans="1:7" ht="18.75" customHeight="1" x14ac:dyDescent="0.4">
      <c r="A106" s="313"/>
      <c r="B106" s="161"/>
      <c r="C106" s="161"/>
      <c r="D106" s="160"/>
      <c r="E106" s="388"/>
      <c r="F106" s="484"/>
      <c r="G106" s="485"/>
    </row>
    <row r="107" spans="1:7" ht="18.75" customHeight="1" thickBot="1" x14ac:dyDescent="0.45">
      <c r="A107" s="313"/>
      <c r="B107" s="161"/>
      <c r="C107" s="161"/>
      <c r="D107" s="160"/>
      <c r="E107" s="389"/>
      <c r="F107" s="486"/>
      <c r="G107" s="487"/>
    </row>
    <row r="108" spans="1:7" ht="18.75" customHeight="1" thickTop="1" x14ac:dyDescent="0.4">
      <c r="A108" s="312" t="str">
        <f>IFERROR(INDEX('申請書(業種情報)'!$A$1:$A$81,1/LARGE(INDEX(('申請書(業種情報)'!$B$6:$B$81="○")/ROW('申請書(業種情報)'!$B$6:$B$81),0),35)),"")</f>
        <v/>
      </c>
      <c r="B108" s="246"/>
      <c r="C108" s="246" t="str">
        <f>IFERROR(INDEX('申請書(業種情報)'!$C$1:$C$81,1/LARGE(INDEX(('申請書(業種情報)'!$B$6:$B$81="○")/ROW('申請書(業種情報)'!$B$6:$B$81),0),35)),"")</f>
        <v/>
      </c>
      <c r="D108" s="247" t="str">
        <f>IFERROR(INDEX('申請書(業種情報)'!$D$1:$D$81,1/LARGE(INDEX(('申請書(業種情報)'!$B$6:$B$81="○")/ROW('申請書(業種情報)'!$B$6:$B$81),0),35)),"")</f>
        <v/>
      </c>
      <c r="E108" s="387"/>
      <c r="F108" s="482"/>
      <c r="G108" s="483"/>
    </row>
    <row r="109" spans="1:7" ht="18.75" customHeight="1" x14ac:dyDescent="0.4">
      <c r="A109" s="313"/>
      <c r="B109" s="161"/>
      <c r="C109" s="161"/>
      <c r="D109" s="160"/>
      <c r="E109" s="388"/>
      <c r="F109" s="484"/>
      <c r="G109" s="485"/>
    </row>
    <row r="110" spans="1:7" ht="18.75" customHeight="1" thickBot="1" x14ac:dyDescent="0.45">
      <c r="A110" s="313"/>
      <c r="B110" s="161"/>
      <c r="C110" s="161"/>
      <c r="D110" s="160"/>
      <c r="E110" s="389"/>
      <c r="F110" s="486"/>
      <c r="G110" s="487"/>
    </row>
    <row r="111" spans="1:7" ht="18.75" customHeight="1" thickTop="1" x14ac:dyDescent="0.4">
      <c r="A111" s="312" t="str">
        <f>IFERROR(INDEX('申請書(業種情報)'!$A$1:$A$81,1/LARGE(INDEX(('申請書(業種情報)'!$B$6:$B$81="○")/ROW('申請書(業種情報)'!$B$6:$B$81),0),36)),"")</f>
        <v/>
      </c>
      <c r="B111" s="246"/>
      <c r="C111" s="246" t="str">
        <f>IFERROR(INDEX('申請書(業種情報)'!$C$1:$C$81,1/LARGE(INDEX(('申請書(業種情報)'!$B$6:$B$81="○")/ROW('申請書(業種情報)'!$B$6:$B$81),0),36)),"")</f>
        <v/>
      </c>
      <c r="D111" s="247" t="str">
        <f>IFERROR(INDEX('申請書(業種情報)'!$D$1:$D$81,1/LARGE(INDEX(('申請書(業種情報)'!$B$6:$B$81="○")/ROW('申請書(業種情報)'!$B$6:$B$81),0),36)),"")</f>
        <v/>
      </c>
      <c r="E111" s="387"/>
      <c r="F111" s="482"/>
      <c r="G111" s="483"/>
    </row>
    <row r="112" spans="1:7" ht="18.75" customHeight="1" x14ac:dyDescent="0.4">
      <c r="A112" s="313"/>
      <c r="B112" s="161"/>
      <c r="C112" s="161"/>
      <c r="D112" s="160"/>
      <c r="E112" s="388"/>
      <c r="F112" s="484"/>
      <c r="G112" s="485"/>
    </row>
    <row r="113" spans="1:7" ht="18.75" customHeight="1" thickBot="1" x14ac:dyDescent="0.45">
      <c r="A113" s="313"/>
      <c r="B113" s="161"/>
      <c r="C113" s="161"/>
      <c r="D113" s="160"/>
      <c r="E113" s="389"/>
      <c r="F113" s="486"/>
      <c r="G113" s="487"/>
    </row>
    <row r="114" spans="1:7" ht="18.75" customHeight="1" thickTop="1" x14ac:dyDescent="0.4">
      <c r="A114" s="312" t="str">
        <f>IFERROR(INDEX('申請書(業種情報)'!$A$1:$A$81,1/LARGE(INDEX(('申請書(業種情報)'!$B$6:$B$81="○")/ROW('申請書(業種情報)'!$B$6:$B$81),0),37)),"")</f>
        <v/>
      </c>
      <c r="B114" s="246"/>
      <c r="C114" s="246" t="str">
        <f>IFERROR(INDEX('申請書(業種情報)'!$C$1:$C$81,1/LARGE(INDEX(('申請書(業種情報)'!$B$6:$B$81="○")/ROW('申請書(業種情報)'!$B$6:$B$81),0),37)),"")</f>
        <v/>
      </c>
      <c r="D114" s="247" t="str">
        <f>IFERROR(INDEX('申請書(業種情報)'!$D$1:$D$81,1/LARGE(INDEX(('申請書(業種情報)'!$B$6:$B$81="○")/ROW('申請書(業種情報)'!$B$6:$B$81),0),37)),"")</f>
        <v/>
      </c>
      <c r="E114" s="387"/>
      <c r="F114" s="482"/>
      <c r="G114" s="483"/>
    </row>
    <row r="115" spans="1:7" ht="18.75" customHeight="1" x14ac:dyDescent="0.4">
      <c r="A115" s="313"/>
      <c r="B115" s="161"/>
      <c r="C115" s="161"/>
      <c r="D115" s="160"/>
      <c r="E115" s="388"/>
      <c r="F115" s="484"/>
      <c r="G115" s="485"/>
    </row>
    <row r="116" spans="1:7" ht="18.75" customHeight="1" thickBot="1" x14ac:dyDescent="0.45">
      <c r="A116" s="313"/>
      <c r="B116" s="161"/>
      <c r="C116" s="161"/>
      <c r="D116" s="160"/>
      <c r="E116" s="389"/>
      <c r="F116" s="486"/>
      <c r="G116" s="487"/>
    </row>
    <row r="117" spans="1:7" ht="18.75" customHeight="1" thickTop="1" x14ac:dyDescent="0.4">
      <c r="A117" s="312" t="str">
        <f>IFERROR(INDEX('申請書(業種情報)'!$A$1:$A$81,1/LARGE(INDEX(('申請書(業種情報)'!$B$6:$B$81="○")/ROW('申請書(業種情報)'!$B$6:$B$81),0),38)),"")</f>
        <v/>
      </c>
      <c r="B117" s="246"/>
      <c r="C117" s="246" t="str">
        <f>IFERROR(INDEX('申請書(業種情報)'!$C$1:$C$81,1/LARGE(INDEX(('申請書(業種情報)'!$B$6:$B$81="○")/ROW('申請書(業種情報)'!$B$6:$B$81),0),38)),"")</f>
        <v/>
      </c>
      <c r="D117" s="247" t="str">
        <f>IFERROR(INDEX('申請書(業種情報)'!$D$1:$D$81,1/LARGE(INDEX(('申請書(業種情報)'!$B$6:$B$81="○")/ROW('申請書(業種情報)'!$B$6:$B$81),0),38)),"")</f>
        <v/>
      </c>
      <c r="E117" s="387"/>
      <c r="F117" s="482"/>
      <c r="G117" s="483"/>
    </row>
    <row r="118" spans="1:7" ht="18.75" customHeight="1" x14ac:dyDescent="0.4">
      <c r="A118" s="313"/>
      <c r="B118" s="161"/>
      <c r="C118" s="161"/>
      <c r="D118" s="160"/>
      <c r="E118" s="388"/>
      <c r="F118" s="484"/>
      <c r="G118" s="485"/>
    </row>
    <row r="119" spans="1:7" ht="18.75" customHeight="1" thickBot="1" x14ac:dyDescent="0.45">
      <c r="A119" s="313"/>
      <c r="B119" s="161"/>
      <c r="C119" s="161"/>
      <c r="D119" s="160"/>
      <c r="E119" s="389"/>
      <c r="F119" s="486"/>
      <c r="G119" s="487"/>
    </row>
    <row r="120" spans="1:7" ht="18.75" customHeight="1" thickTop="1" x14ac:dyDescent="0.4">
      <c r="A120" s="312" t="str">
        <f>IFERROR(INDEX('申請書(業種情報)'!$A$1:$A$81,1/LARGE(INDEX(('申請書(業種情報)'!$B$6:$B$81="○")/ROW('申請書(業種情報)'!$B$6:$B$81),0),39)),"")</f>
        <v/>
      </c>
      <c r="B120" s="246"/>
      <c r="C120" s="246" t="str">
        <f>IFERROR(INDEX('申請書(業種情報)'!$C$1:$C$81,1/LARGE(INDEX(('申請書(業種情報)'!$B$6:$B$81="○")/ROW('申請書(業種情報)'!$B$6:$B$81),0),39)),"")</f>
        <v/>
      </c>
      <c r="D120" s="247" t="str">
        <f>IFERROR(INDEX('申請書(業種情報)'!$D$1:$D$81,1/LARGE(INDEX(('申請書(業種情報)'!$B$6:$B$81="○")/ROW('申請書(業種情報)'!$B$6:$B$81),0),39)),"")</f>
        <v/>
      </c>
      <c r="E120" s="387"/>
      <c r="F120" s="482"/>
      <c r="G120" s="483"/>
    </row>
    <row r="121" spans="1:7" ht="18.75" customHeight="1" x14ac:dyDescent="0.4">
      <c r="A121" s="313"/>
      <c r="B121" s="161"/>
      <c r="C121" s="161"/>
      <c r="D121" s="160"/>
      <c r="E121" s="388"/>
      <c r="F121" s="484"/>
      <c r="G121" s="485"/>
    </row>
    <row r="122" spans="1:7" ht="18.75" customHeight="1" thickBot="1" x14ac:dyDescent="0.45">
      <c r="A122" s="313"/>
      <c r="B122" s="161"/>
      <c r="C122" s="161"/>
      <c r="D122" s="160"/>
      <c r="E122" s="389"/>
      <c r="F122" s="486"/>
      <c r="G122" s="487"/>
    </row>
    <row r="123" spans="1:7" ht="18.75" customHeight="1" thickTop="1" x14ac:dyDescent="0.4">
      <c r="A123" s="312" t="str">
        <f>IFERROR(INDEX('申請書(業種情報)'!$A$1:$A$81,1/LARGE(INDEX(('申請書(業種情報)'!$B$6:$B$81="○")/ROW('申請書(業種情報)'!$B$6:$B$81),0),40)),"")</f>
        <v/>
      </c>
      <c r="B123" s="246"/>
      <c r="C123" s="246" t="str">
        <f>IFERROR(INDEX('申請書(業種情報)'!$C$1:$C$81,1/LARGE(INDEX(('申請書(業種情報)'!$B$6:$B$81="○")/ROW('申請書(業種情報)'!$B$6:$B$81),0),40)),"")</f>
        <v/>
      </c>
      <c r="D123" s="247" t="str">
        <f>IFERROR(INDEX('申請書(業種情報)'!$D$1:$D$81,1/LARGE(INDEX(('申請書(業種情報)'!$B$6:$B$81="○")/ROW('申請書(業種情報)'!$B$6:$B$81),0),40)),"")</f>
        <v/>
      </c>
      <c r="E123" s="387"/>
      <c r="F123" s="482"/>
      <c r="G123" s="483"/>
    </row>
    <row r="124" spans="1:7" ht="18.75" customHeight="1" x14ac:dyDescent="0.4">
      <c r="A124" s="313"/>
      <c r="B124" s="161"/>
      <c r="C124" s="161"/>
      <c r="D124" s="160"/>
      <c r="E124" s="388"/>
      <c r="F124" s="484"/>
      <c r="G124" s="485"/>
    </row>
    <row r="125" spans="1:7" ht="18.75" customHeight="1" thickBot="1" x14ac:dyDescent="0.45">
      <c r="A125" s="316"/>
      <c r="B125" s="251"/>
      <c r="C125" s="251"/>
      <c r="D125" s="250"/>
      <c r="E125" s="392"/>
      <c r="F125" s="492"/>
      <c r="G125" s="493"/>
    </row>
    <row r="126" spans="1:7" ht="19.5" thickTop="1" x14ac:dyDescent="0.4">
      <c r="B126" s="242" t="s">
        <v>367</v>
      </c>
      <c r="C126" s="159">
        <f>COUNT(C6:C125)+COUNTIF(C6:C125,"?*")</f>
        <v>0</v>
      </c>
      <c r="D126" s="41" t="s">
        <v>368</v>
      </c>
    </row>
  </sheetData>
  <sheetProtection algorithmName="SHA-512" hashValue="GdnKarPMnc2IrLi/1rb5Aul0qx3neKUi8GAqVRb4xu57S4s8Jj/CIjZClwhQxnKgN90Tf78K14GNhy94rTW1lA==" saltValue="H156NwrjHlhx27vmiWCyBQ==" spinCount="100000" sheet="1" objects="1" scenarios="1" selectLockedCells="1"/>
  <mergeCells count="125">
    <mergeCell ref="F121:G121"/>
    <mergeCell ref="F122:G122"/>
    <mergeCell ref="F123:G123"/>
    <mergeCell ref="F124:G124"/>
    <mergeCell ref="F125:G125"/>
    <mergeCell ref="F116:G116"/>
    <mergeCell ref="F117:G117"/>
    <mergeCell ref="F118:G118"/>
    <mergeCell ref="F119:G119"/>
    <mergeCell ref="F120:G120"/>
    <mergeCell ref="F111:G111"/>
    <mergeCell ref="F112:G112"/>
    <mergeCell ref="F113:G113"/>
    <mergeCell ref="F114:G114"/>
    <mergeCell ref="F115:G115"/>
    <mergeCell ref="F106:G106"/>
    <mergeCell ref="F107:G107"/>
    <mergeCell ref="F108:G108"/>
    <mergeCell ref="F109:G109"/>
    <mergeCell ref="F110:G110"/>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F86:G86"/>
    <mergeCell ref="F87:G87"/>
    <mergeCell ref="F88:G88"/>
    <mergeCell ref="F89:G89"/>
    <mergeCell ref="F90:G90"/>
    <mergeCell ref="F81:G81"/>
    <mergeCell ref="F82:G82"/>
    <mergeCell ref="F83:G83"/>
    <mergeCell ref="F84:G84"/>
    <mergeCell ref="F85:G85"/>
    <mergeCell ref="F76:G76"/>
    <mergeCell ref="F77:G77"/>
    <mergeCell ref="F78:G78"/>
    <mergeCell ref="F79:G79"/>
    <mergeCell ref="F80:G80"/>
    <mergeCell ref="F71:G71"/>
    <mergeCell ref="F72:G72"/>
    <mergeCell ref="F73:G73"/>
    <mergeCell ref="F74:G74"/>
    <mergeCell ref="F75:G75"/>
    <mergeCell ref="F66:G66"/>
    <mergeCell ref="F67:G67"/>
    <mergeCell ref="F68:G68"/>
    <mergeCell ref="F69:G69"/>
    <mergeCell ref="F70:G70"/>
    <mergeCell ref="F61:G61"/>
    <mergeCell ref="F62:G62"/>
    <mergeCell ref="F63:G63"/>
    <mergeCell ref="F64:G64"/>
    <mergeCell ref="F65:G65"/>
    <mergeCell ref="F56:G56"/>
    <mergeCell ref="F57:G57"/>
    <mergeCell ref="F58:G58"/>
    <mergeCell ref="F59:G59"/>
    <mergeCell ref="F60:G60"/>
    <mergeCell ref="F51:G51"/>
    <mergeCell ref="F52:G52"/>
    <mergeCell ref="F53:G53"/>
    <mergeCell ref="F54:G54"/>
    <mergeCell ref="F55:G55"/>
    <mergeCell ref="F46:G46"/>
    <mergeCell ref="F47:G47"/>
    <mergeCell ref="F48:G48"/>
    <mergeCell ref="F49:G49"/>
    <mergeCell ref="F50:G50"/>
    <mergeCell ref="F42:G42"/>
    <mergeCell ref="F43:G43"/>
    <mergeCell ref="F44:G44"/>
    <mergeCell ref="F45:G45"/>
    <mergeCell ref="F36:G36"/>
    <mergeCell ref="F37:G37"/>
    <mergeCell ref="F38:G38"/>
    <mergeCell ref="F39:G39"/>
    <mergeCell ref="F40:G40"/>
    <mergeCell ref="F33:G33"/>
    <mergeCell ref="F34:G34"/>
    <mergeCell ref="F35:G35"/>
    <mergeCell ref="F26:G26"/>
    <mergeCell ref="F27:G27"/>
    <mergeCell ref="F28:G28"/>
    <mergeCell ref="F29:G29"/>
    <mergeCell ref="F30:G30"/>
    <mergeCell ref="F41:G41"/>
    <mergeCell ref="F24:G24"/>
    <mergeCell ref="F25:G25"/>
    <mergeCell ref="F16:G16"/>
    <mergeCell ref="F17:G17"/>
    <mergeCell ref="F18:G18"/>
    <mergeCell ref="F19:G19"/>
    <mergeCell ref="F20:G20"/>
    <mergeCell ref="F31:G31"/>
    <mergeCell ref="F32:G32"/>
    <mergeCell ref="F15:G15"/>
    <mergeCell ref="F6:G6"/>
    <mergeCell ref="F7:G7"/>
    <mergeCell ref="F8:G8"/>
    <mergeCell ref="F9:G9"/>
    <mergeCell ref="F10:G10"/>
    <mergeCell ref="F21:G21"/>
    <mergeCell ref="F22:G22"/>
    <mergeCell ref="F23:G23"/>
    <mergeCell ref="B1:F1"/>
    <mergeCell ref="A5:D5"/>
    <mergeCell ref="B2:C2"/>
    <mergeCell ref="F2:G2"/>
    <mergeCell ref="F5:G5"/>
    <mergeCell ref="F11:G11"/>
    <mergeCell ref="F12:G12"/>
    <mergeCell ref="F13:G13"/>
    <mergeCell ref="F14:G14"/>
  </mergeCells>
  <phoneticPr fontId="3"/>
  <dataValidations count="3">
    <dataValidation type="list" allowBlank="1" showInputMessage="1" showErrorMessage="1" sqref="B6:B125" xr:uid="{445A492F-985D-4F81-BDA6-9C327E22E167}">
      <formula1>"○"</formula1>
    </dataValidation>
    <dataValidation imeMode="on" allowBlank="1" showInputMessage="1" showErrorMessage="1" sqref="E5" xr:uid="{EC16432D-6A76-4761-AD35-6BC3FD8DFD39}"/>
    <dataValidation imeMode="hiragana" allowBlank="1" showInputMessage="1" showErrorMessage="1" sqref="E6:F125" xr:uid="{5B8B00F1-7B37-45D1-82D3-CB2E52241294}"/>
  </dataValidations>
  <pageMargins left="0.84" right="0.35433070866141736" top="0.72" bottom="0.22" header="0.31496062992125984" footer="0.2"/>
  <pageSetup paperSize="9" scale="70" orientation="landscape" r:id="rId1"/>
  <rowBreaks count="3" manualBreakCount="3">
    <brk id="35" max="16383" man="1"/>
    <brk id="65" max="6" man="1"/>
    <brk id="95" max="6"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6565C-79A8-4EC9-8DF8-93552B07158C}">
  <sheetPr codeName="Sheet5"/>
  <dimension ref="A1:D50"/>
  <sheetViews>
    <sheetView showGridLines="0" showRowColHeaders="0" zoomScaleNormal="100" zoomScaleSheetLayoutView="100" workbookViewId="0">
      <selection activeCell="H3" sqref="H3"/>
    </sheetView>
  </sheetViews>
  <sheetFormatPr defaultColWidth="9" defaultRowHeight="14.25" x14ac:dyDescent="0.4"/>
  <cols>
    <col min="1" max="1" width="31.75" style="253" customWidth="1"/>
    <col min="2" max="2" width="27.75" style="253" customWidth="1"/>
    <col min="3" max="3" width="9" style="253" customWidth="1"/>
    <col min="4" max="4" width="32.875" style="253" customWidth="1"/>
    <col min="5" max="16384" width="9" style="253"/>
  </cols>
  <sheetData>
    <row r="1" spans="1:4" ht="18.75" customHeight="1" x14ac:dyDescent="0.4">
      <c r="A1" s="291" t="s">
        <v>487</v>
      </c>
      <c r="B1" s="252"/>
      <c r="C1" s="252"/>
      <c r="D1" s="252"/>
    </row>
    <row r="2" spans="1:4" ht="17.25" x14ac:dyDescent="0.4">
      <c r="A2" s="494" t="s">
        <v>166</v>
      </c>
      <c r="B2" s="494"/>
      <c r="C2" s="494"/>
      <c r="D2" s="494"/>
    </row>
    <row r="3" spans="1:4" ht="17.25" customHeight="1" x14ac:dyDescent="0.4">
      <c r="D3" s="254" t="str">
        <f>IF('申請書(会社情報)'!D2="","",'申請書(会社情報)'!D2)</f>
        <v/>
      </c>
    </row>
    <row r="4" spans="1:4" x14ac:dyDescent="0.4">
      <c r="D4" s="255"/>
    </row>
    <row r="5" spans="1:4" x14ac:dyDescent="0.4">
      <c r="A5" s="253" t="s">
        <v>167</v>
      </c>
    </row>
    <row r="6" spans="1:4" x14ac:dyDescent="0.4">
      <c r="A6" s="253" t="s">
        <v>168</v>
      </c>
    </row>
    <row r="7" spans="1:4" ht="9" customHeight="1" x14ac:dyDescent="0.4"/>
    <row r="8" spans="1:4" ht="17.25" customHeight="1" x14ac:dyDescent="0.4">
      <c r="B8" s="255" t="s">
        <v>169</v>
      </c>
      <c r="C8" s="495" t="str">
        <f>IF('申請書(会社情報)'!H17="","",'申請書(会社情報)'!H17)</f>
        <v/>
      </c>
      <c r="D8" s="495"/>
    </row>
    <row r="9" spans="1:4" ht="17.25" customHeight="1" x14ac:dyDescent="0.4">
      <c r="B9" s="255" t="s">
        <v>0</v>
      </c>
      <c r="C9" s="495" t="str">
        <f>IF('申請書(会社情報)'!H5="","",'申請書(会社情報)'!H5)</f>
        <v/>
      </c>
      <c r="D9" s="495"/>
    </row>
    <row r="10" spans="1:4" ht="17.25" customHeight="1" x14ac:dyDescent="0.4">
      <c r="B10" s="255" t="s">
        <v>170</v>
      </c>
      <c r="C10" s="495" t="str">
        <f>IF('申請書(会社情報)'!H13="","",'申請書(会社情報)'!H13)</f>
        <v/>
      </c>
      <c r="D10" s="495"/>
    </row>
    <row r="11" spans="1:4" ht="17.25" customHeight="1" x14ac:dyDescent="0.4">
      <c r="B11" s="255" t="s">
        <v>171</v>
      </c>
      <c r="C11" s="495" t="str">
        <f>IF('申請書(会社情報)'!H14="","",'申請書(会社情報)'!H14)</f>
        <v/>
      </c>
      <c r="D11" s="495"/>
    </row>
    <row r="12" spans="1:4" ht="16.5" customHeight="1" x14ac:dyDescent="0.4"/>
    <row r="13" spans="1:4" ht="16.5" customHeight="1" x14ac:dyDescent="0.4">
      <c r="D13" s="252"/>
    </row>
    <row r="14" spans="1:4" ht="16.5" customHeight="1" x14ac:dyDescent="0.4"/>
    <row r="15" spans="1:4" ht="16.5" customHeight="1" x14ac:dyDescent="0.4"/>
    <row r="16" spans="1:4" ht="16.5" customHeight="1" x14ac:dyDescent="0.4"/>
    <row r="17" ht="16.5" customHeight="1" x14ac:dyDescent="0.4"/>
    <row r="18" ht="16.5" customHeight="1" x14ac:dyDescent="0.4"/>
    <row r="19" ht="16.5" customHeight="1" x14ac:dyDescent="0.4"/>
    <row r="20" ht="16.5" customHeight="1" x14ac:dyDescent="0.4"/>
    <row r="21" ht="16.5" customHeight="1" x14ac:dyDescent="0.4"/>
    <row r="22" ht="16.5" customHeight="1" x14ac:dyDescent="0.4"/>
    <row r="23" ht="16.5" customHeight="1" x14ac:dyDescent="0.4"/>
    <row r="24" ht="16.5" customHeight="1" x14ac:dyDescent="0.4"/>
    <row r="25" ht="16.5" customHeight="1" x14ac:dyDescent="0.4"/>
    <row r="26" ht="16.5" customHeight="1" x14ac:dyDescent="0.4"/>
    <row r="27" ht="16.5" customHeight="1" x14ac:dyDescent="0.4"/>
    <row r="28" ht="16.5" customHeight="1" x14ac:dyDescent="0.4"/>
    <row r="29" ht="16.5" customHeight="1" x14ac:dyDescent="0.4"/>
    <row r="30" ht="16.5" customHeight="1" x14ac:dyDescent="0.4"/>
    <row r="31" ht="16.5" customHeight="1" x14ac:dyDescent="0.4"/>
    <row r="32"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sheetData>
  <sheetProtection algorithmName="SHA-512" hashValue="lqewrF/ojjK+h6oLz+oOHK0NVKPrn0C2TkGKfBFlSg+l29nPTvYu6Krzn0e4ONBhyZakjZOO3//lQI5OU5VysA==" saltValue="scBBlC4F0wTzjQEwWIZivQ==" spinCount="100000" sheet="1" objects="1" scenarios="1" selectLockedCells="1"/>
  <protectedRanges>
    <protectedRange password="96BD" sqref="C8:C11" name="範囲1"/>
  </protectedRanges>
  <mergeCells count="5">
    <mergeCell ref="A2:D2"/>
    <mergeCell ref="C8:D8"/>
    <mergeCell ref="C9:D9"/>
    <mergeCell ref="C10:D10"/>
    <mergeCell ref="C11:D11"/>
  </mergeCells>
  <phoneticPr fontId="3"/>
  <dataValidations count="1">
    <dataValidation operator="greaterThanOrEqual" allowBlank="1" showInputMessage="1" showErrorMessage="1" sqref="D3" xr:uid="{F5844D56-B9E0-475D-B0F4-D88DA36DF940}"/>
  </dataValidations>
  <printOptions horizontalCentered="1" verticalCentered="1"/>
  <pageMargins left="0.35433070866141736" right="0.23622047244094491" top="0.74803149606299213" bottom="0.51181102362204722" header="0.31496062992125984" footer="0.31496062992125984"/>
  <pageSetup paperSize="9" scale="77" orientation="portrait" r:id="rId1"/>
  <drawing r:id="rId2"/>
  <legacyDrawing r:id="rId3"/>
  <oleObjects>
    <mc:AlternateContent xmlns:mc="http://schemas.openxmlformats.org/markup-compatibility/2006">
      <mc:Choice Requires="x14">
        <oleObject progId="Word.Document.12" shapeId="9220" r:id="rId4">
          <objectPr defaultSize="0" r:id="rId5">
            <anchor moveWithCells="1">
              <from>
                <xdr:col>0</xdr:col>
                <xdr:colOff>219075</xdr:colOff>
                <xdr:row>12</xdr:row>
                <xdr:rowOff>47625</xdr:rowOff>
              </from>
              <to>
                <xdr:col>3</xdr:col>
                <xdr:colOff>2019300</xdr:colOff>
                <xdr:row>61</xdr:row>
                <xdr:rowOff>47625</xdr:rowOff>
              </to>
            </anchor>
          </objectPr>
        </oleObject>
      </mc:Choice>
      <mc:Fallback>
        <oleObject progId="Word.Document.12" shapeId="922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775-3B72-496D-B997-9AA0E7634CB4}">
  <sheetPr codeName="Sheet6"/>
  <dimension ref="A1:W43"/>
  <sheetViews>
    <sheetView showGridLines="0" showRowColHeaders="0" topLeftCell="A10" zoomScaleNormal="100" zoomScaleSheetLayoutView="100" workbookViewId="0">
      <selection activeCell="M5" sqref="M5"/>
    </sheetView>
  </sheetViews>
  <sheetFormatPr defaultColWidth="9" defaultRowHeight="13.5" x14ac:dyDescent="0.4"/>
  <cols>
    <col min="1" max="1" width="9" style="256"/>
    <col min="2" max="3" width="4.625" style="256" customWidth="1"/>
    <col min="4" max="5" width="9" style="256"/>
    <col min="6" max="6" width="15.75" style="256" customWidth="1"/>
    <col min="7" max="7" width="11.125" style="256" customWidth="1"/>
    <col min="8" max="8" width="6.375" style="256" customWidth="1"/>
    <col min="9" max="9" width="9" style="256" customWidth="1"/>
    <col min="10" max="10" width="5.125" style="256" customWidth="1"/>
    <col min="11" max="11" width="2.5" style="256" customWidth="1"/>
    <col min="12" max="16384" width="9" style="256"/>
  </cols>
  <sheetData>
    <row r="1" spans="1:11" ht="17.25" customHeight="1" x14ac:dyDescent="0.4">
      <c r="A1" s="291" t="s">
        <v>488</v>
      </c>
    </row>
    <row r="2" spans="1:11" ht="24" x14ac:dyDescent="0.4">
      <c r="A2" s="504" t="s">
        <v>193</v>
      </c>
      <c r="B2" s="504"/>
      <c r="C2" s="504"/>
      <c r="D2" s="504"/>
      <c r="E2" s="504"/>
      <c r="F2" s="504"/>
      <c r="G2" s="504"/>
      <c r="H2" s="504"/>
      <c r="I2" s="504"/>
      <c r="J2" s="504"/>
    </row>
    <row r="3" spans="1:11" ht="14.25" x14ac:dyDescent="0.4">
      <c r="A3" s="257"/>
      <c r="B3" s="257"/>
    </row>
    <row r="5" spans="1:11" ht="14.25" x14ac:dyDescent="0.4">
      <c r="A5" s="257"/>
      <c r="B5" s="257"/>
    </row>
    <row r="6" spans="1:11" ht="18.75" x14ac:dyDescent="0.4">
      <c r="A6" s="258" t="s">
        <v>192</v>
      </c>
      <c r="B6" s="258"/>
      <c r="C6" s="259"/>
      <c r="D6" s="259"/>
      <c r="E6" s="259"/>
      <c r="F6" s="259"/>
      <c r="G6" s="259"/>
      <c r="H6" s="259"/>
      <c r="I6" s="259"/>
      <c r="J6" s="259"/>
    </row>
    <row r="7" spans="1:11" ht="18.75" x14ac:dyDescent="0.4">
      <c r="A7" s="258" t="s">
        <v>191</v>
      </c>
      <c r="B7" s="258"/>
      <c r="C7" s="259"/>
      <c r="D7" s="259"/>
      <c r="E7" s="259"/>
      <c r="F7" s="259"/>
      <c r="G7" s="259"/>
      <c r="H7" s="259"/>
      <c r="I7" s="259"/>
      <c r="J7" s="259"/>
    </row>
    <row r="8" spans="1:11" ht="18.75" x14ac:dyDescent="0.4">
      <c r="A8" s="258"/>
      <c r="B8" s="258"/>
      <c r="C8" s="259"/>
      <c r="D8" s="259"/>
      <c r="E8" s="259"/>
      <c r="F8" s="259"/>
      <c r="G8" s="259"/>
      <c r="H8" s="259"/>
      <c r="I8" s="259"/>
      <c r="J8" s="259"/>
    </row>
    <row r="9" spans="1:11" ht="18.75" x14ac:dyDescent="0.4">
      <c r="A9" s="258"/>
      <c r="B9" s="258"/>
      <c r="C9" s="259"/>
      <c r="D9" s="259"/>
      <c r="E9" s="259"/>
      <c r="F9" s="259"/>
      <c r="G9" s="259"/>
      <c r="H9" s="259"/>
      <c r="I9" s="259"/>
      <c r="J9" s="259"/>
    </row>
    <row r="10" spans="1:11" ht="18.75" x14ac:dyDescent="0.4">
      <c r="A10" s="505" t="s">
        <v>190</v>
      </c>
      <c r="B10" s="505"/>
      <c r="C10" s="505"/>
      <c r="D10" s="505"/>
      <c r="E10" s="505"/>
      <c r="F10" s="505"/>
      <c r="G10" s="505"/>
      <c r="H10" s="505"/>
      <c r="I10" s="505"/>
      <c r="J10" s="505"/>
    </row>
    <row r="11" spans="1:11" ht="18.75" x14ac:dyDescent="0.4">
      <c r="A11" s="259"/>
      <c r="B11" s="259"/>
      <c r="C11" s="259"/>
      <c r="D11" s="259"/>
      <c r="E11" s="259"/>
      <c r="F11" s="259"/>
      <c r="G11" s="259"/>
      <c r="H11" s="259"/>
      <c r="I11" s="259"/>
      <c r="J11" s="259"/>
    </row>
    <row r="12" spans="1:11" ht="18.75" x14ac:dyDescent="0.4">
      <c r="A12" s="505" t="s">
        <v>189</v>
      </c>
      <c r="B12" s="505"/>
      <c r="C12" s="505"/>
      <c r="D12" s="505"/>
      <c r="E12" s="505"/>
      <c r="F12" s="505"/>
      <c r="G12" s="505"/>
      <c r="H12" s="505"/>
      <c r="I12" s="505"/>
      <c r="J12" s="505"/>
    </row>
    <row r="13" spans="1:11" ht="27" customHeight="1" x14ac:dyDescent="0.4">
      <c r="A13" s="503" t="s">
        <v>188</v>
      </c>
      <c r="B13" s="503"/>
      <c r="C13" s="503"/>
      <c r="D13" s="503"/>
      <c r="E13" s="503"/>
      <c r="F13" s="503"/>
      <c r="G13" s="503"/>
      <c r="H13" s="503"/>
      <c r="I13" s="503"/>
      <c r="J13" s="503"/>
    </row>
    <row r="14" spans="1:11" ht="27" customHeight="1" x14ac:dyDescent="0.4">
      <c r="A14" s="503" t="s">
        <v>187</v>
      </c>
      <c r="B14" s="503"/>
      <c r="C14" s="503"/>
      <c r="D14" s="503"/>
      <c r="E14" s="503"/>
      <c r="F14" s="503"/>
      <c r="G14" s="503"/>
      <c r="H14" s="503"/>
      <c r="I14" s="503"/>
      <c r="J14" s="503"/>
    </row>
    <row r="15" spans="1:11" ht="27" customHeight="1" x14ac:dyDescent="0.4">
      <c r="A15" s="502" t="s">
        <v>186</v>
      </c>
      <c r="B15" s="502"/>
      <c r="C15" s="502"/>
      <c r="D15" s="502"/>
      <c r="E15" s="502"/>
      <c r="F15" s="502"/>
      <c r="G15" s="502"/>
      <c r="H15" s="502"/>
      <c r="I15" s="502"/>
      <c r="J15" s="502"/>
    </row>
    <row r="16" spans="1:11" ht="27" customHeight="1" x14ac:dyDescent="0.4">
      <c r="A16" s="502" t="s">
        <v>185</v>
      </c>
      <c r="B16" s="502"/>
      <c r="C16" s="502"/>
      <c r="D16" s="502"/>
      <c r="E16" s="502"/>
      <c r="F16" s="502"/>
      <c r="G16" s="502"/>
      <c r="H16" s="502"/>
      <c r="I16" s="502"/>
      <c r="J16" s="502"/>
      <c r="K16" s="260"/>
    </row>
    <row r="17" spans="1:23" ht="27" customHeight="1" x14ac:dyDescent="0.4">
      <c r="A17" s="503" t="s">
        <v>184</v>
      </c>
      <c r="B17" s="503"/>
      <c r="C17" s="503"/>
      <c r="D17" s="503"/>
      <c r="E17" s="503"/>
      <c r="F17" s="503"/>
      <c r="G17" s="503"/>
      <c r="H17" s="503"/>
      <c r="I17" s="503"/>
      <c r="J17" s="503"/>
      <c r="K17" s="261"/>
    </row>
    <row r="18" spans="1:23" ht="27" customHeight="1" x14ac:dyDescent="0.4">
      <c r="A18" s="502" t="s">
        <v>183</v>
      </c>
      <c r="B18" s="502"/>
      <c r="C18" s="502"/>
      <c r="D18" s="502"/>
      <c r="E18" s="502"/>
      <c r="F18" s="502"/>
      <c r="G18" s="502"/>
      <c r="H18" s="502"/>
      <c r="I18" s="502"/>
      <c r="J18" s="502"/>
      <c r="K18" s="260"/>
    </row>
    <row r="19" spans="1:23" ht="27" customHeight="1" x14ac:dyDescent="0.4">
      <c r="A19" s="497" t="s">
        <v>182</v>
      </c>
      <c r="B19" s="497"/>
      <c r="C19" s="497"/>
      <c r="D19" s="497"/>
      <c r="E19" s="497"/>
      <c r="F19" s="497"/>
      <c r="G19" s="497"/>
      <c r="H19" s="497"/>
      <c r="I19" s="497"/>
      <c r="J19" s="497"/>
      <c r="K19" s="261"/>
    </row>
    <row r="20" spans="1:23" ht="17.25" x14ac:dyDescent="0.4">
      <c r="A20" s="262"/>
      <c r="B20" s="262"/>
      <c r="C20" s="262"/>
      <c r="D20" s="262"/>
      <c r="E20" s="262"/>
      <c r="F20" s="262"/>
      <c r="G20" s="262"/>
      <c r="H20" s="262"/>
      <c r="I20" s="262"/>
      <c r="J20" s="262"/>
      <c r="K20" s="261"/>
    </row>
    <row r="21" spans="1:23" ht="18.75" x14ac:dyDescent="0.4">
      <c r="A21" s="259"/>
      <c r="B21" s="259"/>
      <c r="C21" s="259"/>
      <c r="D21" s="259"/>
      <c r="E21" s="259"/>
      <c r="F21" s="259"/>
      <c r="G21" s="259"/>
      <c r="H21" s="259"/>
      <c r="I21" s="259"/>
      <c r="J21" s="259"/>
      <c r="K21" s="260"/>
    </row>
    <row r="22" spans="1:23" ht="17.25" x14ac:dyDescent="0.4">
      <c r="A22" s="494" t="s">
        <v>181</v>
      </c>
      <c r="B22" s="494"/>
      <c r="C22" s="494"/>
      <c r="D22" s="262"/>
      <c r="E22" s="262"/>
      <c r="F22" s="262"/>
      <c r="G22" s="262"/>
      <c r="H22" s="262"/>
      <c r="I22" s="262"/>
      <c r="J22" s="262"/>
      <c r="K22" s="261"/>
    </row>
    <row r="23" spans="1:23" ht="17.25" x14ac:dyDescent="0.4">
      <c r="B23" s="500" t="str">
        <f>IF('申請書(会社情報)'!$H$21="","",'申請書(会社情報)'!D2)</f>
        <v/>
      </c>
      <c r="C23" s="500">
        <f>'申請書(会社情報)'!C23</f>
        <v>0</v>
      </c>
      <c r="D23" s="500">
        <f>'申請書(会社情報)'!D23</f>
        <v>0</v>
      </c>
      <c r="E23" s="252" t="s">
        <v>387</v>
      </c>
      <c r="F23" s="501" t="s">
        <v>527</v>
      </c>
      <c r="G23" s="501"/>
      <c r="H23" s="501"/>
      <c r="I23" s="501"/>
      <c r="J23" s="501"/>
      <c r="L23" s="497"/>
      <c r="M23" s="497"/>
      <c r="N23" s="497"/>
      <c r="O23" s="497"/>
      <c r="P23" s="497"/>
      <c r="Q23" s="497"/>
      <c r="R23" s="497"/>
      <c r="S23" s="497"/>
      <c r="T23" s="497"/>
      <c r="U23" s="497"/>
      <c r="V23" s="497"/>
    </row>
    <row r="24" spans="1:23" ht="17.25" x14ac:dyDescent="0.4">
      <c r="A24" s="263"/>
      <c r="B24" s="263"/>
      <c r="C24" s="263"/>
      <c r="D24" s="263"/>
      <c r="E24" s="263"/>
      <c r="F24" s="263"/>
      <c r="G24" s="263"/>
      <c r="H24" s="263"/>
      <c r="I24" s="263"/>
      <c r="J24" s="263"/>
      <c r="K24" s="260"/>
    </row>
    <row r="25" spans="1:23" ht="17.25" x14ac:dyDescent="0.4">
      <c r="A25" s="262"/>
      <c r="B25" s="262"/>
      <c r="C25" s="262"/>
      <c r="D25" s="262"/>
      <c r="E25" s="262"/>
      <c r="F25" s="262"/>
      <c r="G25" s="262"/>
      <c r="H25" s="262"/>
      <c r="I25" s="262"/>
      <c r="J25" s="262"/>
    </row>
    <row r="26" spans="1:23" ht="17.25" x14ac:dyDescent="0.4">
      <c r="H26" s="499" t="str">
        <f>IF('申請書(会社情報)'!$H$21="","",'申請書(会社情報)'!D2)</f>
        <v/>
      </c>
      <c r="I26" s="499"/>
      <c r="J26" s="499"/>
      <c r="M26" s="498"/>
      <c r="N26" s="498"/>
      <c r="O26" s="498"/>
      <c r="P26" s="498"/>
      <c r="Q26" s="498"/>
      <c r="R26" s="498"/>
      <c r="S26" s="498"/>
      <c r="T26" s="498"/>
      <c r="U26" s="498"/>
      <c r="V26" s="498"/>
      <c r="W26" s="498"/>
    </row>
    <row r="27" spans="1:23" ht="17.25" x14ac:dyDescent="0.4">
      <c r="A27" s="262"/>
      <c r="B27" s="262"/>
      <c r="C27" s="262"/>
      <c r="D27" s="262"/>
      <c r="E27" s="262"/>
      <c r="F27" s="262"/>
      <c r="G27" s="262"/>
      <c r="H27" s="264"/>
      <c r="I27" s="262"/>
      <c r="J27" s="262"/>
    </row>
    <row r="28" spans="1:23" ht="17.25" x14ac:dyDescent="0.4">
      <c r="A28" s="262"/>
      <c r="B28" s="262"/>
      <c r="C28" s="262"/>
      <c r="D28" s="262"/>
      <c r="E28" s="262"/>
      <c r="F28" s="262"/>
      <c r="G28" s="262"/>
      <c r="H28" s="262"/>
      <c r="I28" s="262"/>
      <c r="J28" s="262"/>
    </row>
    <row r="29" spans="1:23" ht="17.25" x14ac:dyDescent="0.4">
      <c r="A29" s="253"/>
      <c r="B29" s="253"/>
      <c r="C29" s="253" t="s">
        <v>180</v>
      </c>
      <c r="F29" s="497" t="str">
        <f>IF('申請書(会社情報)'!$H$21="","",'申請書(会社情報)'!$H$17)</f>
        <v/>
      </c>
      <c r="G29" s="497"/>
      <c r="H29" s="497"/>
      <c r="I29" s="497"/>
      <c r="J29" s="497"/>
    </row>
    <row r="30" spans="1:23" ht="17.25" x14ac:dyDescent="0.4">
      <c r="A30" s="253" t="s">
        <v>179</v>
      </c>
      <c r="B30" s="253"/>
      <c r="C30" s="265" t="s">
        <v>174</v>
      </c>
      <c r="F30" s="497" t="str">
        <f>IF('申請書(会社情報)'!$H$21="","",'申請書(会社情報)'!$H$5)</f>
        <v/>
      </c>
      <c r="G30" s="497"/>
      <c r="H30" s="497"/>
      <c r="I30" s="497"/>
      <c r="J30" s="497"/>
    </row>
    <row r="31" spans="1:23" ht="17.25" x14ac:dyDescent="0.4">
      <c r="A31" s="253"/>
      <c r="B31" s="253"/>
      <c r="C31" s="265" t="s">
        <v>178</v>
      </c>
      <c r="F31" s="497" t="str">
        <f>IF('申請書(会社情報)'!$H$21="","",'申請書(会社情報)'!$H$13)</f>
        <v/>
      </c>
      <c r="G31" s="497"/>
      <c r="H31" s="497"/>
      <c r="I31" s="497"/>
      <c r="J31" s="497"/>
    </row>
    <row r="32" spans="1:23" ht="17.25" x14ac:dyDescent="0.4">
      <c r="A32" s="253"/>
      <c r="B32" s="253"/>
      <c r="C32" s="253" t="s">
        <v>177</v>
      </c>
      <c r="F32" s="497" t="str">
        <f>IF('申請書(会社情報)'!$H$21="","",'申請書(会社情報)'!$H$14)</f>
        <v/>
      </c>
      <c r="G32" s="497"/>
      <c r="H32" s="497"/>
      <c r="I32" s="497"/>
      <c r="J32" s="497"/>
    </row>
    <row r="33" spans="1:11" ht="17.25" x14ac:dyDescent="0.4">
      <c r="A33" s="253"/>
      <c r="B33" s="253"/>
      <c r="C33" s="253"/>
      <c r="F33" s="262"/>
      <c r="G33" s="266"/>
      <c r="H33" s="267"/>
      <c r="I33" s="267"/>
      <c r="J33" s="267"/>
    </row>
    <row r="34" spans="1:11" ht="17.25" x14ac:dyDescent="0.4">
      <c r="A34" s="253"/>
      <c r="B34" s="253"/>
      <c r="C34" s="253"/>
      <c r="F34" s="262"/>
      <c r="G34" s="262"/>
      <c r="I34" s="262"/>
      <c r="J34" s="262"/>
    </row>
    <row r="35" spans="1:11" ht="17.25" x14ac:dyDescent="0.4">
      <c r="A35" s="253"/>
      <c r="B35" s="253"/>
      <c r="C35" s="253" t="s">
        <v>176</v>
      </c>
      <c r="F35" s="497" t="str">
        <f>IF('申請書(会社情報)'!$H$21="","",'申請書(会社情報)'!H24)</f>
        <v/>
      </c>
      <c r="G35" s="497"/>
      <c r="H35" s="497"/>
      <c r="I35" s="497"/>
      <c r="J35" s="497"/>
    </row>
    <row r="36" spans="1:11" ht="17.25" x14ac:dyDescent="0.4">
      <c r="A36" s="253" t="s">
        <v>175</v>
      </c>
      <c r="B36" s="253"/>
      <c r="C36" s="265" t="s">
        <v>174</v>
      </c>
      <c r="F36" s="497" t="str">
        <f>IF('申請書(会社情報)'!$H$21="","",'申請書(会社情報)'!H5)</f>
        <v/>
      </c>
      <c r="G36" s="497"/>
      <c r="H36" s="497"/>
      <c r="I36" s="497"/>
      <c r="J36" s="497"/>
    </row>
    <row r="37" spans="1:11" ht="17.25" x14ac:dyDescent="0.4">
      <c r="A37" s="253"/>
      <c r="B37" s="253"/>
      <c r="C37" s="253" t="s">
        <v>382</v>
      </c>
      <c r="F37" s="497" t="str">
        <f>IF('申請書(会社情報)'!$H$21="","",'申請書(会社情報)'!H20)</f>
        <v/>
      </c>
      <c r="G37" s="497"/>
      <c r="H37" s="497"/>
      <c r="I37" s="497"/>
      <c r="J37" s="497"/>
    </row>
    <row r="38" spans="1:11" ht="18.75" customHeight="1" x14ac:dyDescent="0.4">
      <c r="A38" s="253"/>
      <c r="B38" s="253"/>
      <c r="C38" s="253" t="s">
        <v>173</v>
      </c>
      <c r="F38" s="497" t="str">
        <f>IF('申請書(会社情報)'!$H$21="","",'申請書(会社情報)'!H21)</f>
        <v/>
      </c>
      <c r="G38" s="497"/>
      <c r="H38" s="497"/>
      <c r="I38" s="497"/>
      <c r="J38" s="497"/>
    </row>
    <row r="39" spans="1:11" ht="18.75" x14ac:dyDescent="0.4">
      <c r="A39" s="259"/>
      <c r="B39" s="259"/>
      <c r="C39" s="259"/>
      <c r="D39" s="259"/>
      <c r="E39" s="259"/>
      <c r="F39" s="259"/>
      <c r="G39" s="259"/>
      <c r="H39" s="267"/>
      <c r="I39" s="267"/>
      <c r="J39" s="267"/>
    </row>
    <row r="40" spans="1:11" ht="15" customHeight="1" x14ac:dyDescent="0.4">
      <c r="A40" s="259"/>
      <c r="B40" s="259"/>
      <c r="C40" s="259"/>
      <c r="D40" s="259"/>
      <c r="E40" s="259"/>
      <c r="F40" s="259"/>
      <c r="G40" s="259"/>
      <c r="H40" s="266"/>
      <c r="I40" s="266"/>
      <c r="J40" s="259"/>
    </row>
    <row r="41" spans="1:11" ht="14.25" x14ac:dyDescent="0.4">
      <c r="A41" s="496" t="s">
        <v>172</v>
      </c>
      <c r="B41" s="496"/>
      <c r="C41" s="496"/>
      <c r="D41" s="496"/>
      <c r="E41" s="496"/>
      <c r="F41" s="496"/>
      <c r="G41" s="496"/>
      <c r="H41" s="496"/>
      <c r="I41" s="496"/>
      <c r="J41" s="496"/>
      <c r="K41" s="496"/>
    </row>
    <row r="42" spans="1:11" ht="14.25" x14ac:dyDescent="0.4">
      <c r="A42" s="253"/>
      <c r="B42" s="253"/>
    </row>
    <row r="43" spans="1:11" ht="14.25" x14ac:dyDescent="0.4">
      <c r="A43" s="253"/>
      <c r="B43" s="253"/>
    </row>
  </sheetData>
  <sheetProtection algorithmName="SHA-512" hashValue="Vq+gSjBo8rADrKRDoHXMF18W3xMmLC5UVQk1S9xAohnqQi2L74Y4oJ0aT011cQ84kouqXPpjKgsYOM/xjc22Yg==" saltValue="3f09Xlc8FzHTw6WbKpTr2Q==" spinCount="100000" sheet="1" selectLockedCells="1"/>
  <mergeCells count="25">
    <mergeCell ref="A2:J2"/>
    <mergeCell ref="A10:J10"/>
    <mergeCell ref="A12:J12"/>
    <mergeCell ref="A13:J13"/>
    <mergeCell ref="A14:J14"/>
    <mergeCell ref="A15:J15"/>
    <mergeCell ref="A16:J16"/>
    <mergeCell ref="A17:J17"/>
    <mergeCell ref="A18:J18"/>
    <mergeCell ref="A19:J19"/>
    <mergeCell ref="A41:K41"/>
    <mergeCell ref="A22:C22"/>
    <mergeCell ref="L23:V23"/>
    <mergeCell ref="M26:W26"/>
    <mergeCell ref="F29:J29"/>
    <mergeCell ref="F30:J30"/>
    <mergeCell ref="F31:J31"/>
    <mergeCell ref="F32:J32"/>
    <mergeCell ref="F36:J36"/>
    <mergeCell ref="F37:J37"/>
    <mergeCell ref="F38:J38"/>
    <mergeCell ref="F35:J35"/>
    <mergeCell ref="H26:J26"/>
    <mergeCell ref="B23:D23"/>
    <mergeCell ref="F23:J23"/>
  </mergeCells>
  <phoneticPr fontId="3"/>
  <dataValidations count="1">
    <dataValidation operator="greaterThanOrEqual" allowBlank="1" showInputMessage="1" showErrorMessage="1" sqref="B23:D23 H26:J26" xr:uid="{03BD55A8-E3D6-4D07-8154-DC3CF6BBF230}"/>
  </dataValidations>
  <printOptions horizontalCentered="1" verticalCentered="1"/>
  <pageMargins left="0.25" right="0.25"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7BA9-7CAE-4828-8E29-94B399B4B467}">
  <sheetPr codeName="Sheet11">
    <outlinePr showOutlineSymbols="0"/>
  </sheetPr>
  <dimension ref="B1:V33"/>
  <sheetViews>
    <sheetView showGridLines="0" showRowColHeaders="0" showOutlineSymbols="0" zoomScale="60" zoomScaleNormal="60" zoomScaleSheetLayoutView="70" workbookViewId="0">
      <selection activeCell="L5" sqref="L5:M5"/>
    </sheetView>
  </sheetViews>
  <sheetFormatPr defaultColWidth="9" defaultRowHeight="31.5" customHeight="1" x14ac:dyDescent="0.4"/>
  <cols>
    <col min="1" max="1" width="2.75" customWidth="1"/>
    <col min="2" max="2" width="3.75" style="242" customWidth="1"/>
    <col min="3" max="3" width="28.75" customWidth="1"/>
    <col min="4" max="4" width="3.75" style="242" customWidth="1"/>
    <col min="5" max="5" width="28.75" customWidth="1"/>
    <col min="6" max="6" width="3.75" style="242" customWidth="1"/>
    <col min="7" max="7" width="28.75" customWidth="1"/>
    <col min="8" max="8" width="3.75" style="242" customWidth="1"/>
    <col min="9" max="9" width="28.75" customWidth="1"/>
    <col min="10" max="10" width="3.75" style="242" customWidth="1"/>
    <col min="11" max="11" width="28.75" customWidth="1"/>
    <col min="12" max="12" width="3.75" style="242" customWidth="1"/>
    <col min="13" max="13" width="28.75" customWidth="1"/>
    <col min="14" max="14" width="3.75" style="242" customWidth="1"/>
    <col min="15" max="15" width="28.75" customWidth="1"/>
    <col min="16" max="17" width="15.375" customWidth="1"/>
  </cols>
  <sheetData>
    <row r="1" spans="2:22" ht="31.5" customHeight="1" x14ac:dyDescent="0.4">
      <c r="B1" s="292" t="s">
        <v>489</v>
      </c>
      <c r="O1" s="393"/>
    </row>
    <row r="2" spans="2:22" ht="39" customHeight="1" x14ac:dyDescent="0.4">
      <c r="B2" s="508" t="s">
        <v>164</v>
      </c>
      <c r="C2" s="508"/>
      <c r="D2" s="508"/>
      <c r="E2" s="508"/>
      <c r="F2" s="508"/>
      <c r="G2" s="508"/>
      <c r="H2" s="508"/>
      <c r="I2" s="508"/>
      <c r="J2" s="508"/>
      <c r="K2" s="508"/>
      <c r="L2" s="508"/>
      <c r="M2" s="508"/>
      <c r="N2" s="508"/>
      <c r="O2" s="508"/>
      <c r="P2" s="268"/>
      <c r="Q2" s="268"/>
      <c r="R2" s="268"/>
      <c r="S2" s="268"/>
      <c r="T2" s="268"/>
      <c r="U2" s="268"/>
      <c r="V2" s="268"/>
    </row>
    <row r="3" spans="2:22" ht="13.5" customHeight="1" x14ac:dyDescent="0.4">
      <c r="B3" s="269"/>
      <c r="C3" s="270"/>
      <c r="D3" s="269"/>
      <c r="E3" s="270"/>
      <c r="F3" s="269"/>
      <c r="G3" s="270"/>
      <c r="H3" s="269"/>
      <c r="I3" s="270"/>
      <c r="J3" s="269"/>
      <c r="K3" s="270"/>
      <c r="L3" s="269"/>
      <c r="M3" s="270"/>
      <c r="N3" s="269"/>
      <c r="O3" s="270"/>
    </row>
    <row r="4" spans="2:22" s="271" customFormat="1" ht="15.75" customHeight="1" x14ac:dyDescent="0.4">
      <c r="B4" s="509"/>
      <c r="C4" s="509"/>
      <c r="D4" s="509"/>
      <c r="E4" s="509"/>
      <c r="F4" s="509"/>
      <c r="G4" s="509"/>
      <c r="H4" s="509"/>
      <c r="I4" s="509"/>
      <c r="J4" s="509"/>
      <c r="K4" s="509"/>
      <c r="L4" s="509"/>
      <c r="M4" s="509"/>
      <c r="N4" s="509"/>
      <c r="O4" s="509"/>
    </row>
    <row r="5" spans="2:22" s="272" customFormat="1" ht="48" customHeight="1" thickBot="1" x14ac:dyDescent="0.45">
      <c r="B5" s="510" t="s">
        <v>369</v>
      </c>
      <c r="C5" s="510"/>
      <c r="D5" s="506" t="str">
        <f>IF('申請書(会社情報)'!H3="","",'申請書(会社情報)'!H3)</f>
        <v/>
      </c>
      <c r="E5" s="507"/>
      <c r="F5" s="511" t="s">
        <v>371</v>
      </c>
      <c r="G5" s="512"/>
      <c r="H5" s="513"/>
      <c r="I5" s="513"/>
      <c r="J5" s="510" t="s">
        <v>372</v>
      </c>
      <c r="K5" s="510"/>
      <c r="L5" s="516"/>
      <c r="M5" s="517"/>
      <c r="N5" s="514">
        <v>46112</v>
      </c>
      <c r="O5" s="515"/>
    </row>
    <row r="6" spans="2:22" s="272" customFormat="1" ht="48" customHeight="1" thickBot="1" x14ac:dyDescent="0.45">
      <c r="B6" s="522" t="s">
        <v>370</v>
      </c>
      <c r="C6" s="523"/>
      <c r="D6" s="527" t="str">
        <f>IF('申請書(会社情報)'!H5="","",'申請書(会社情報)'!H5)</f>
        <v/>
      </c>
      <c r="E6" s="528"/>
      <c r="F6" s="528"/>
      <c r="G6" s="528"/>
      <c r="H6" s="528"/>
      <c r="I6" s="529"/>
      <c r="J6" s="530" t="s">
        <v>165</v>
      </c>
      <c r="K6" s="531"/>
      <c r="L6" s="532" t="str">
        <f>'申請書(会社情報)'!H13&amp;"　"&amp;'申請書(会社情報)'!H14</f>
        <v>　</v>
      </c>
      <c r="M6" s="533"/>
      <c r="N6" s="533"/>
      <c r="O6" s="534"/>
    </row>
    <row r="7" spans="2:22" s="272" customFormat="1" ht="37.5" customHeight="1" x14ac:dyDescent="0.4">
      <c r="B7" s="524" t="s">
        <v>384</v>
      </c>
      <c r="C7" s="524"/>
      <c r="D7" s="524"/>
      <c r="E7" s="524"/>
      <c r="F7" s="524"/>
      <c r="G7" s="524"/>
      <c r="H7" s="524"/>
      <c r="I7" s="524"/>
      <c r="J7" s="524"/>
      <c r="K7" s="524"/>
      <c r="L7" s="524"/>
      <c r="M7" s="524"/>
      <c r="N7" s="524"/>
      <c r="O7" s="524"/>
    </row>
    <row r="8" spans="2:22" s="272" customFormat="1" ht="26.25" customHeight="1" x14ac:dyDescent="0.4">
      <c r="B8" s="518" t="s">
        <v>373</v>
      </c>
      <c r="C8" s="518"/>
      <c r="D8" s="518" t="s">
        <v>374</v>
      </c>
      <c r="E8" s="518"/>
      <c r="F8" s="518" t="s">
        <v>375</v>
      </c>
      <c r="G8" s="518"/>
      <c r="H8" s="518"/>
      <c r="I8" s="518"/>
      <c r="J8" s="518"/>
      <c r="K8" s="518"/>
      <c r="L8" s="518"/>
      <c r="M8" s="518"/>
      <c r="N8" s="518"/>
      <c r="O8" s="518"/>
    </row>
    <row r="9" spans="2:22" s="272" customFormat="1" ht="26.25" customHeight="1" x14ac:dyDescent="0.4">
      <c r="B9" s="518"/>
      <c r="C9" s="518"/>
      <c r="D9" s="518"/>
      <c r="E9" s="518"/>
      <c r="F9" s="518" t="s">
        <v>376</v>
      </c>
      <c r="G9" s="519"/>
      <c r="H9" s="518" t="s">
        <v>377</v>
      </c>
      <c r="I9" s="518"/>
      <c r="J9" s="518" t="s">
        <v>378</v>
      </c>
      <c r="K9" s="519"/>
      <c r="L9" s="518" t="s">
        <v>379</v>
      </c>
      <c r="M9" s="518"/>
      <c r="N9" s="518" t="s">
        <v>380</v>
      </c>
      <c r="O9" s="518"/>
    </row>
    <row r="10" spans="2:22" s="318" customFormat="1" ht="29.1" customHeight="1" x14ac:dyDescent="0.4">
      <c r="B10" s="273" t="str">
        <f>IFERROR(INDEX('申請書(業種情報)'!$C$1:$C$28,1/LARGE(INDEX(('申請書(業種情報)'!$B$6:$B$28="○")/ROW('申請書(業種情報)'!$B$6:$B$28),0),1)),"")</f>
        <v/>
      </c>
      <c r="C10" s="274" t="str">
        <f>IFERROR(INDEX('申請書(業種情報)'!$D$1:$D$28,1/LARGE(INDEX(('申請書(業種情報)'!$B$6:$B$28="○")/ROW('申請書(業種情報)'!$B$6:$B$28),0),1)),"")</f>
        <v/>
      </c>
      <c r="D10" s="275" t="str">
        <f>IFERROR(INDEX('申請書(業種情報)'!$C$1:$C$81,1/LARGE(INDEX(('申請書(業種情報)'!$B$29:$B$35="○")/ROW('申請書(業種情報)'!$B$29:$B$35),0),1)),"")</f>
        <v/>
      </c>
      <c r="E10" s="274" t="str">
        <f>IFERROR(INDEX('申請書(業種情報)'!$D$1:$D$81,1/LARGE(INDEX(('申請書(業種情報)'!$B$29:$B$35="○")/ROW('申請書(業種情報)'!$B$29:$B$35),0),1)),"")</f>
        <v/>
      </c>
      <c r="F10" s="275" t="str">
        <f>IFERROR(INDEX('申請書(業種情報)'!$C$1:$C$81,1/LARGE(INDEX(('申請書(業種情報)'!$B$36:$B$37="○")/ROW('申請書(業種情報)'!$B$36:$B$37),0),1)),"")</f>
        <v/>
      </c>
      <c r="G10" s="276" t="str">
        <f>IFERROR(INDEX('申請書(業種情報)'!$D$1:$D$81,1/LARGE(INDEX(('申請書(業種情報)'!$B$36:$B$37="○")/ROW('申請書(業種情報)'!$B$36:$B$37),0),1)),"")</f>
        <v/>
      </c>
      <c r="H10" s="273" t="str">
        <f>IFERROR(INDEX('申請書(業種情報)'!$C$1:$C$81,1/LARGE(INDEX(('申請書(業種情報)'!$B$38:$B$55="○")/ROW('申請書(業種情報)'!$B$38:$B$55),0),1)),"")</f>
        <v/>
      </c>
      <c r="I10" s="274" t="str">
        <f>IFERROR(INDEX('申請書(業種情報)'!$D$1:$D$81,1/LARGE(INDEX(('申請書(業種情報)'!$B$38:$B$55="○")/ROW('申請書(業種情報)'!$B$38:$B$55),0),1)),"")</f>
        <v/>
      </c>
      <c r="J10" s="275" t="str">
        <f>IFERROR(INDEX('申請書(業種情報)'!$C$1:$C$81,1/LARGE(INDEX(('申請書(業種情報)'!$B$56:$B$73="○")/ROW('申請書(業種情報)'!$B$56:$B$73),0),1)),"")</f>
        <v/>
      </c>
      <c r="K10" s="276" t="str">
        <f>IFERROR(INDEX('申請書(業種情報)'!$D$1:$D$81,1/LARGE(INDEX(('申請書(業種情報)'!$B$56:$B$73="○")/ROW('申請書(業種情報)'!$B$56:$B$73),0),1)),"")</f>
        <v/>
      </c>
      <c r="L10" s="273" t="str">
        <f>IFERROR(INDEX('申請書(業種情報)'!$C$1:$C$81,1/LARGE(INDEX(('申請書(業種情報)'!$B$74:$B$77="○")/ROW('申請書(業種情報)'!$B$74:$B$77),0),1)),"")</f>
        <v/>
      </c>
      <c r="M10" s="274" t="str">
        <f>IFERROR(INDEX('申請書(業種情報)'!$D$1:$D$81,1/LARGE(INDEX(('申請書(業種情報)'!$B$74:$B$77="○")/ROW('申請書(業種情報)'!$B$74:$B$77),0),1)),"")</f>
        <v/>
      </c>
      <c r="N10" s="275" t="str">
        <f>IFERROR(INDEX('申請書(業種情報)'!$C$1:$C$81,1/LARGE(INDEX(('申請書(業種情報)'!$B$78:$B$78="○")/ROW('申請書(業種情報)'!$B$78:$B$78),0),1)),"")</f>
        <v/>
      </c>
      <c r="O10" s="274" t="str">
        <f>IFERROR(INDEX('申請書(業種情報)'!$D$1:$D$81,1/LARGE(INDEX(('申請書(業種情報)'!$B$78:$B$78="○")/ROW('申請書(業種情報)'!$B$78:$B$78),0),1)),"")</f>
        <v/>
      </c>
      <c r="P10" s="277"/>
    </row>
    <row r="11" spans="2:22" s="318" customFormat="1" ht="29.1" customHeight="1" x14ac:dyDescent="0.4">
      <c r="B11" s="278" t="str">
        <f>IFERROR(INDEX('申請書(業種情報)'!$C$1:$C$28,1/LARGE(INDEX(('申請書(業種情報)'!$B$6:$B$28="○")/ROW('申請書(業種情報)'!$B$6:$B$28),0),2)),"")</f>
        <v/>
      </c>
      <c r="C11" s="279" t="str">
        <f>IFERROR(INDEX('申請書(業種情報)'!$D$1:$D$28,1/LARGE(INDEX(('申請書(業種情報)'!$B$6:$B$28="○")/ROW('申請書(業種情報)'!$B$6:$B$28),0),2)),"")</f>
        <v/>
      </c>
      <c r="D11" s="280" t="str">
        <f>IFERROR(INDEX('申請書(業種情報)'!$C$1:$C$81,1/LARGE(INDEX(('申請書(業種情報)'!$B$29:$B$35="○")/ROW('申請書(業種情報)'!$B$29:$B$35),0),2)),"")</f>
        <v/>
      </c>
      <c r="E11" s="279" t="str">
        <f>IFERROR(INDEX('申請書(業種情報)'!$D$1:$D$81,1/LARGE(INDEX(('申請書(業種情報)'!$B$29:$B$35="○")/ROW('申請書(業種情報)'!$B$29:$B$35),0),2)),"")</f>
        <v/>
      </c>
      <c r="F11" s="280" t="str">
        <f>IFERROR(INDEX('申請書(業種情報)'!$C$1:$C$81,1/LARGE(INDEX(('申請書(業種情報)'!$B$36:$B$37="○")/ROW('申請書(業種情報)'!$B$36:$B$37),0),2)),"")</f>
        <v/>
      </c>
      <c r="G11" s="277" t="str">
        <f>IFERROR(INDEX('申請書(業種情報)'!$D$1:$D$81,1/LARGE(INDEX(('申請書(業種情報)'!$B$36:$B$37="○")/ROW('申請書(業種情報)'!$B$36:$B$37),0),2)),"")</f>
        <v/>
      </c>
      <c r="H11" s="278" t="str">
        <f>IFERROR(INDEX('申請書(業種情報)'!$C$1:$C$81,1/LARGE(INDEX(('申請書(業種情報)'!$B$38:$B$55="○")/ROW('申請書(業種情報)'!$B$38:$B$55),0),2)),"")</f>
        <v/>
      </c>
      <c r="I11" s="279" t="str">
        <f>IFERROR(INDEX('申請書(業種情報)'!$D$1:$D$81,1/LARGE(INDEX(('申請書(業種情報)'!$B$38:$B$55="○")/ROW('申請書(業種情報)'!$B$38:$B$55),0),2)),"")</f>
        <v/>
      </c>
      <c r="J11" s="280" t="str">
        <f>IFERROR(INDEX('申請書(業種情報)'!$C$1:$C$81,1/LARGE(INDEX(('申請書(業種情報)'!$B$56:$B$73="○")/ROW('申請書(業種情報)'!$B$56:$B$73),0),2)),"")</f>
        <v/>
      </c>
      <c r="K11" s="277" t="str">
        <f>IFERROR(INDEX('申請書(業種情報)'!$D$1:$D$81,1/LARGE(INDEX(('申請書(業種情報)'!$B$56:$B$73="○")/ROW('申請書(業種情報)'!$B$56:$B$73),0),2)),"")</f>
        <v/>
      </c>
      <c r="L11" s="278" t="str">
        <f>IFERROR(INDEX('申請書(業種情報)'!$C$1:$C$81,1/LARGE(INDEX(('申請書(業種情報)'!$B$74:$B$77="○")/ROW('申請書(業種情報)'!$B$74:$B$77),0),2)),"")</f>
        <v/>
      </c>
      <c r="M11" s="279" t="str">
        <f>IFERROR(INDEX('申請書(業種情報)'!$D$1:$D$81,1/LARGE(INDEX(('申請書(業種情報)'!$B$74:$B$77="○")/ROW('申請書(業種情報)'!$B$74:$B$77),0),2)),"")</f>
        <v/>
      </c>
      <c r="N11" s="280"/>
      <c r="O11" s="281"/>
      <c r="P11" s="277"/>
    </row>
    <row r="12" spans="2:22" s="318" customFormat="1" ht="29.1" customHeight="1" x14ac:dyDescent="0.4">
      <c r="B12" s="278" t="str">
        <f>IFERROR(INDEX('申請書(業種情報)'!$C$1:$C$28,1/LARGE(INDEX(('申請書(業種情報)'!$B$6:$B$28="○")/ROW('申請書(業種情報)'!$B$6:$B$28),0),3)),"")</f>
        <v/>
      </c>
      <c r="C12" s="279" t="str">
        <f>IFERROR(INDEX('申請書(業種情報)'!$D$1:$D$28,1/LARGE(INDEX(('申請書(業種情報)'!$B$6:$B$28="○")/ROW('申請書(業種情報)'!$B$6:$B$28),0),3)),"")</f>
        <v/>
      </c>
      <c r="D12" s="280" t="str">
        <f>IFERROR(INDEX('申請書(業種情報)'!$C$1:$C$81,1/LARGE(INDEX(('申請書(業種情報)'!$B$29:$B$35="○")/ROW('申請書(業種情報)'!$B$29:$B$35),0),3)),"")</f>
        <v/>
      </c>
      <c r="E12" s="279" t="str">
        <f>IFERROR(INDEX('申請書(業種情報)'!$D$1:$D$81,1/LARGE(INDEX(('申請書(業種情報)'!$B$29:$B$35="○")/ROW('申請書(業種情報)'!$B$29:$B$35),0),3)),"")</f>
        <v/>
      </c>
      <c r="F12" s="280"/>
      <c r="G12" s="282"/>
      <c r="H12" s="278" t="str">
        <f>IFERROR(INDEX('申請書(業種情報)'!$C$1:$C$81,1/LARGE(INDEX(('申請書(業種情報)'!$B$38:$B$55="○")/ROW('申請書(業種情報)'!$B$38:$B$55),0),3)),"")</f>
        <v/>
      </c>
      <c r="I12" s="279" t="str">
        <f>IFERROR(INDEX('申請書(業種情報)'!$D$1:$D$81,1/LARGE(INDEX(('申請書(業種情報)'!$B$38:$B$55="○")/ROW('申請書(業種情報)'!$B$38:$B$55),0),3)),"")</f>
        <v/>
      </c>
      <c r="J12" s="280" t="str">
        <f>IFERROR(INDEX('申請書(業種情報)'!$C$1:$C$81,1/LARGE(INDEX(('申請書(業種情報)'!$B$56:$B$73="○")/ROW('申請書(業種情報)'!$B$56:$B$73),0),3)),"")</f>
        <v/>
      </c>
      <c r="K12" s="277" t="str">
        <f>IFERROR(INDEX('申請書(業種情報)'!$D$1:$D$81,1/LARGE(INDEX(('申請書(業種情報)'!$B$56:$B$73="○")/ROW('申請書(業種情報)'!$B$56:$B$73),0),3)),"")</f>
        <v/>
      </c>
      <c r="L12" s="278" t="str">
        <f>IFERROR(INDEX('申請書(業種情報)'!$C$1:$C$81,1/LARGE(INDEX(('申請書(業種情報)'!$B$74:$B$77="○")/ROW('申請書(業種情報)'!$B$74:$B$77),0),3)),"")</f>
        <v/>
      </c>
      <c r="M12" s="279" t="str">
        <f>IFERROR(INDEX('申請書(業種情報)'!$D$1:$D$81,1/LARGE(INDEX(('申請書(業種情報)'!$B$74:$B$77="○")/ROW('申請書(業種情報)'!$B$74:$B$77),0),3)),"")</f>
        <v/>
      </c>
      <c r="N12" s="280"/>
      <c r="O12" s="281"/>
      <c r="P12" s="277"/>
    </row>
    <row r="13" spans="2:22" s="318" customFormat="1" ht="29.1" customHeight="1" x14ac:dyDescent="0.4">
      <c r="B13" s="278" t="str">
        <f>IFERROR(INDEX('申請書(業種情報)'!$C$1:$C$28,1/LARGE(INDEX(('申請書(業種情報)'!$B$6:$B$28="○")/ROW('申請書(業種情報)'!$B$6:$B$28),0),4)),"")</f>
        <v/>
      </c>
      <c r="C13" s="279" t="str">
        <f>IFERROR(INDEX('申請書(業種情報)'!$D$1:$D$28,1/LARGE(INDEX(('申請書(業種情報)'!$B$6:$B$28="○")/ROW('申請書(業種情報)'!$B$6:$B$28),0),4)),"")</f>
        <v/>
      </c>
      <c r="D13" s="280" t="str">
        <f>IFERROR(INDEX('申請書(業種情報)'!$C$1:$C$81,1/LARGE(INDEX(('申請書(業種情報)'!$B$29:$B$35="○")/ROW('申請書(業種情報)'!$B$29:$B$35),0),4)),"")</f>
        <v/>
      </c>
      <c r="E13" s="279" t="str">
        <f>IFERROR(INDEX('申請書(業種情報)'!$D$1:$D$81,1/LARGE(INDEX(('申請書(業種情報)'!$B$29:$B$35="○")/ROW('申請書(業種情報)'!$B$29:$B$35),0),4)),"")</f>
        <v/>
      </c>
      <c r="F13" s="280"/>
      <c r="G13" s="282"/>
      <c r="H13" s="278" t="str">
        <f>IFERROR(INDEX('申請書(業種情報)'!$C$1:$C$81,1/LARGE(INDEX(('申請書(業種情報)'!$B$38:$B$55="○")/ROW('申請書(業種情報)'!$B$38:$B$55),0),4)),"")</f>
        <v/>
      </c>
      <c r="I13" s="279" t="str">
        <f>IFERROR(INDEX('申請書(業種情報)'!$D$1:$D$81,1/LARGE(INDEX(('申請書(業種情報)'!$B$38:$B$55="○")/ROW('申請書(業種情報)'!$B$38:$B$55),0),4)),"")</f>
        <v/>
      </c>
      <c r="J13" s="280" t="str">
        <f>IFERROR(INDEX('申請書(業種情報)'!$C$1:$C$81,1/LARGE(INDEX(('申請書(業種情報)'!$B$56:$B$73="○")/ROW('申請書(業種情報)'!$B$56:$B$73),0),4)),"")</f>
        <v/>
      </c>
      <c r="K13" s="277" t="str">
        <f>IFERROR(INDEX('申請書(業種情報)'!$D$1:$D$81,1/LARGE(INDEX(('申請書(業種情報)'!$B$56:$B$73="○")/ROW('申請書(業種情報)'!$B$56:$B$73),0),4)),"")</f>
        <v/>
      </c>
      <c r="L13" s="278" t="str">
        <f>IFERROR(INDEX('申請書(業種情報)'!$C$1:$C$81,1/LARGE(INDEX(('申請書(業種情報)'!$B$74:$B$77="○")/ROW('申請書(業種情報)'!$B$74:$B$77),0),4)),"")</f>
        <v/>
      </c>
      <c r="M13" s="279" t="str">
        <f>IFERROR(INDEX('申請書(業種情報)'!$D$1:$D$81,1/LARGE(INDEX(('申請書(業種情報)'!$B$74:$B$77="○")/ROW('申請書(業種情報)'!$B$74:$B$77),0),4)),"")</f>
        <v/>
      </c>
      <c r="N13" s="280"/>
      <c r="O13" s="281"/>
      <c r="P13" s="277"/>
    </row>
    <row r="14" spans="2:22" s="318" customFormat="1" ht="29.1" customHeight="1" x14ac:dyDescent="0.4">
      <c r="B14" s="278" t="str">
        <f>IFERROR(INDEX('申請書(業種情報)'!$C$1:$C$28,1/LARGE(INDEX(('申請書(業種情報)'!$B$6:$B$28="○")/ROW('申請書(業種情報)'!$B$6:$B$28),0),5)),"")</f>
        <v/>
      </c>
      <c r="C14" s="279" t="str">
        <f>IFERROR(INDEX('申請書(業種情報)'!$D$1:$D$28,1/LARGE(INDEX(('申請書(業種情報)'!$B$6:$B$28="○")/ROW('申請書(業種情報)'!$B$6:$B$28),0),5)),"")</f>
        <v/>
      </c>
      <c r="D14" s="280" t="str">
        <f>IFERROR(INDEX('申請書(業種情報)'!$C$1:$C$81,1/LARGE(INDEX(('申請書(業種情報)'!$B$29:$B$35="○")/ROW('申請書(業種情報)'!$B$29:$B$35),0),5)),"")</f>
        <v/>
      </c>
      <c r="E14" s="279" t="str">
        <f>IFERROR(INDEX('申請書(業種情報)'!$D$1:$D$81,1/LARGE(INDEX(('申請書(業種情報)'!$B$29:$B$35="○")/ROW('申請書(業種情報)'!$B$29:$B$35),0),5)),"")</f>
        <v/>
      </c>
      <c r="F14" s="280"/>
      <c r="G14" s="282"/>
      <c r="H14" s="278" t="str">
        <f>IFERROR(INDEX('申請書(業種情報)'!$C$1:$C$81,1/LARGE(INDEX(('申請書(業種情報)'!$B$38:$B$55="○")/ROW('申請書(業種情報)'!$B$38:$B$55),0),5)),"")</f>
        <v/>
      </c>
      <c r="I14" s="279" t="str">
        <f>IFERROR(INDEX('申請書(業種情報)'!$D$1:$D$81,1/LARGE(INDEX(('申請書(業種情報)'!$B$38:$B$55="○")/ROW('申請書(業種情報)'!$B$38:$B$55),0),5)),"")</f>
        <v/>
      </c>
      <c r="J14" s="280" t="str">
        <f>IFERROR(INDEX('申請書(業種情報)'!$C$1:$C$81,1/LARGE(INDEX(('申請書(業種情報)'!$B$56:$B$73="○")/ROW('申請書(業種情報)'!$B$56:$B$73),0),5)),"")</f>
        <v/>
      </c>
      <c r="K14" s="277" t="str">
        <f>IFERROR(INDEX('申請書(業種情報)'!$D$1:$D$81,1/LARGE(INDEX(('申請書(業種情報)'!$B$56:$B$73="○")/ROW('申請書(業種情報)'!$B$56:$B$73),0),5)),"")</f>
        <v/>
      </c>
      <c r="L14" s="278"/>
      <c r="M14" s="281"/>
      <c r="N14" s="280"/>
      <c r="O14" s="281"/>
      <c r="P14" s="277"/>
    </row>
    <row r="15" spans="2:22" s="318" customFormat="1" ht="29.1" customHeight="1" x14ac:dyDescent="0.4">
      <c r="B15" s="278" t="str">
        <f>IFERROR(INDEX('申請書(業種情報)'!$C$1:$C$28,1/LARGE(INDEX(('申請書(業種情報)'!$B$6:$B$28="○")/ROW('申請書(業種情報)'!$B$6:$B$28),0),6)),"")</f>
        <v/>
      </c>
      <c r="C15" s="279" t="str">
        <f>IFERROR(INDEX('申請書(業種情報)'!$D$1:$D$28,1/LARGE(INDEX(('申請書(業種情報)'!$B$6:$B$28="○")/ROW('申請書(業種情報)'!$B$6:$B$28),0),6)),"")</f>
        <v/>
      </c>
      <c r="D15" s="280" t="str">
        <f>IFERROR(INDEX('申請書(業種情報)'!$C$1:$C$81,1/LARGE(INDEX(('申請書(業種情報)'!$B$29:$B$35="○")/ROW('申請書(業種情報)'!$B$29:$B$35),0),6)),"")</f>
        <v/>
      </c>
      <c r="E15" s="279" t="str">
        <f>IFERROR(INDEX('申請書(業種情報)'!$D$1:$D$81,1/LARGE(INDEX(('申請書(業種情報)'!$B$29:$B$35="○")/ROW('申請書(業種情報)'!$B$29:$B$35),0),6)),"")</f>
        <v/>
      </c>
      <c r="F15" s="280"/>
      <c r="G15" s="282"/>
      <c r="H15" s="278" t="str">
        <f>IFERROR(INDEX('申請書(業種情報)'!$C$1:$C$81,1/LARGE(INDEX(('申請書(業種情報)'!$B$38:$B$55="○")/ROW('申請書(業種情報)'!$B$38:$B$55),0),6)),"")</f>
        <v/>
      </c>
      <c r="I15" s="279" t="str">
        <f>IFERROR(INDEX('申請書(業種情報)'!$D$1:$D$81,1/LARGE(INDEX(('申請書(業種情報)'!$B$38:$B$55="○")/ROW('申請書(業種情報)'!$B$38:$B$55),0),6)),"")</f>
        <v/>
      </c>
      <c r="J15" s="280" t="str">
        <f>IFERROR(INDEX('申請書(業種情報)'!$C$1:$C$81,1/LARGE(INDEX(('申請書(業種情報)'!$B$56:$B$73="○")/ROW('申請書(業種情報)'!$B$56:$B$73),0),6)),"")</f>
        <v/>
      </c>
      <c r="K15" s="277" t="str">
        <f>IFERROR(INDEX('申請書(業種情報)'!$D$1:$D$81,1/LARGE(INDEX(('申請書(業種情報)'!$B$56:$B$73="○")/ROW('申請書(業種情報)'!$B$56:$B$73),0),6)),"")</f>
        <v/>
      </c>
      <c r="L15" s="278"/>
      <c r="M15" s="281"/>
      <c r="N15" s="280"/>
      <c r="O15" s="281"/>
      <c r="P15" s="277"/>
    </row>
    <row r="16" spans="2:22" s="318" customFormat="1" ht="29.1" customHeight="1" x14ac:dyDescent="0.4">
      <c r="B16" s="278" t="str">
        <f>IFERROR(INDEX('申請書(業種情報)'!$C$1:$C$28,1/LARGE(INDEX(('申請書(業種情報)'!$B$6:$B$28="○")/ROW('申請書(業種情報)'!$B$6:$B$28),0),7)),"")</f>
        <v/>
      </c>
      <c r="C16" s="279" t="str">
        <f>IFERROR(INDEX('申請書(業種情報)'!$D$1:$D$28,1/LARGE(INDEX(('申請書(業種情報)'!$B$6:$B$28="○")/ROW('申請書(業種情報)'!$B$6:$B$28),0),7)),"")</f>
        <v/>
      </c>
      <c r="D16" s="280" t="str">
        <f>IFERROR(INDEX('申請書(業種情報)'!$C$1:$C$81,1/LARGE(INDEX(('申請書(業種情報)'!$B$29:$B$35="○")/ROW('申請書(業種情報)'!$B$29:$B$35),0),7)),"")</f>
        <v/>
      </c>
      <c r="E16" s="279" t="str">
        <f>IFERROR(INDEX('申請書(業種情報)'!$D$1:$D$81,1/LARGE(INDEX(('申請書(業種情報)'!$B$29:$B$35="○")/ROW('申請書(業種情報)'!$B$29:$B$35),0),7)),"")</f>
        <v/>
      </c>
      <c r="F16" s="280"/>
      <c r="G16" s="282"/>
      <c r="H16" s="278" t="str">
        <f>IFERROR(INDEX('申請書(業種情報)'!$C$1:$C$81,1/LARGE(INDEX(('申請書(業種情報)'!$B$38:$B$55="○")/ROW('申請書(業種情報)'!$B$38:$B$55),0),7)),"")</f>
        <v/>
      </c>
      <c r="I16" s="279" t="str">
        <f>IFERROR(INDEX('申請書(業種情報)'!$D$1:$D$81,1/LARGE(INDEX(('申請書(業種情報)'!$B$38:$B$55="○")/ROW('申請書(業種情報)'!$B$38:$B$55),0),7)),"")</f>
        <v/>
      </c>
      <c r="J16" s="280" t="str">
        <f>IFERROR(INDEX('申請書(業種情報)'!$C$1:$C$81,1/LARGE(INDEX(('申請書(業種情報)'!$B$56:$B$73="○")/ROW('申請書(業種情報)'!$B$56:$B$73),0),7)),"")</f>
        <v/>
      </c>
      <c r="K16" s="277" t="str">
        <f>IFERROR(INDEX('申請書(業種情報)'!$D$1:$D$81,1/LARGE(INDEX(('申請書(業種情報)'!$B$56:$B$73="○")/ROW('申請書(業種情報)'!$B$56:$B$73),0),7)),"")</f>
        <v/>
      </c>
      <c r="L16" s="278"/>
      <c r="M16" s="281"/>
      <c r="N16" s="280"/>
      <c r="O16" s="281"/>
      <c r="P16" s="277"/>
    </row>
    <row r="17" spans="2:16" s="318" customFormat="1" ht="29.1" customHeight="1" x14ac:dyDescent="0.4">
      <c r="B17" s="278" t="str">
        <f>IFERROR(INDEX('申請書(業種情報)'!$C$1:$C$28,1/LARGE(INDEX(('申請書(業種情報)'!$B$6:$B$28="○")/ROW('申請書(業種情報)'!$B$6:$B$28),0),8)),"")</f>
        <v/>
      </c>
      <c r="C17" s="279" t="str">
        <f>IFERROR(INDEX('申請書(業種情報)'!$D$1:$D$28,1/LARGE(INDEX(('申請書(業種情報)'!$B$6:$B$28="○")/ROW('申請書(業種情報)'!$B$6:$B$28),0),8)),"")</f>
        <v/>
      </c>
      <c r="D17" s="280"/>
      <c r="E17" s="281"/>
      <c r="F17" s="280"/>
      <c r="G17" s="282"/>
      <c r="H17" s="278" t="str">
        <f>IFERROR(INDEX('申請書(業種情報)'!$C$1:$C$81,1/LARGE(INDEX(('申請書(業種情報)'!$B$38:$B$55="○")/ROW('申請書(業種情報)'!$B$38:$B$55),0),8)),"")</f>
        <v/>
      </c>
      <c r="I17" s="279" t="str">
        <f>IFERROR(INDEX('申請書(業種情報)'!$D$1:$D$81,1/LARGE(INDEX(('申請書(業種情報)'!$B$38:$B$55="○")/ROW('申請書(業種情報)'!$B$38:$B$55),0),8)),"")</f>
        <v/>
      </c>
      <c r="J17" s="280" t="str">
        <f>IFERROR(INDEX('申請書(業種情報)'!$C$1:$C$81,1/LARGE(INDEX(('申請書(業種情報)'!$B$56:$B$73="○")/ROW('申請書(業種情報)'!$B$56:$B$73),0),8)),"")</f>
        <v/>
      </c>
      <c r="K17" s="277" t="str">
        <f>IFERROR(INDEX('申請書(業種情報)'!$D$1:$D$81,1/LARGE(INDEX(('申請書(業種情報)'!$B$56:$B$73="○")/ROW('申請書(業種情報)'!$B$56:$B$73),0),8)),"")</f>
        <v/>
      </c>
      <c r="L17" s="278"/>
      <c r="M17" s="281"/>
      <c r="N17" s="280"/>
      <c r="O17" s="281"/>
      <c r="P17" s="277"/>
    </row>
    <row r="18" spans="2:16" s="318" customFormat="1" ht="29.1" customHeight="1" x14ac:dyDescent="0.4">
      <c r="B18" s="278" t="str">
        <f>IFERROR(INDEX('申請書(業種情報)'!$C$1:$C$28,1/LARGE(INDEX(('申請書(業種情報)'!$B$6:$B$28="○")/ROW('申請書(業種情報)'!$B$6:$B$28),0),9)),"")</f>
        <v/>
      </c>
      <c r="C18" s="279" t="str">
        <f>IFERROR(INDEX('申請書(業種情報)'!$D$1:$D$28,1/LARGE(INDEX(('申請書(業種情報)'!$B$6:$B$28="○")/ROW('申請書(業種情報)'!$B$6:$B$28),0),9)),"")</f>
        <v/>
      </c>
      <c r="D18" s="280"/>
      <c r="E18" s="281"/>
      <c r="F18" s="280"/>
      <c r="G18" s="282"/>
      <c r="H18" s="278" t="str">
        <f>IFERROR(INDEX('申請書(業種情報)'!$C$1:$C$81,1/LARGE(INDEX(('申請書(業種情報)'!$B$38:$B$55="○")/ROW('申請書(業種情報)'!$B$38:$B$55),0),9)),"")</f>
        <v/>
      </c>
      <c r="I18" s="279" t="str">
        <f>IFERROR(INDEX('申請書(業種情報)'!$D$1:$D$81,1/LARGE(INDEX(('申請書(業種情報)'!$B$38:$B$55="○")/ROW('申請書(業種情報)'!$B$38:$B$55),0),9)),"")</f>
        <v/>
      </c>
      <c r="J18" s="280" t="str">
        <f>IFERROR(INDEX('申請書(業種情報)'!$C$1:$C$81,1/LARGE(INDEX(('申請書(業種情報)'!$B$56:$B$73="○")/ROW('申請書(業種情報)'!$B$56:$B$73),0),9)),"")</f>
        <v/>
      </c>
      <c r="K18" s="277" t="str">
        <f>IFERROR(INDEX('申請書(業種情報)'!$D$1:$D$81,1/LARGE(INDEX(('申請書(業種情報)'!$B$56:$B$73="○")/ROW('申請書(業種情報)'!$B$56:$B$73),0),9)),"")</f>
        <v/>
      </c>
      <c r="L18" s="278"/>
      <c r="M18" s="281"/>
      <c r="N18" s="280"/>
      <c r="O18" s="281"/>
      <c r="P18" s="277"/>
    </row>
    <row r="19" spans="2:16" s="318" customFormat="1" ht="29.1" customHeight="1" x14ac:dyDescent="0.4">
      <c r="B19" s="278" t="str">
        <f>IFERROR(INDEX('申請書(業種情報)'!$C$1:$C$28,1/LARGE(INDEX(('申請書(業種情報)'!$B$6:$B$28="○")/ROW('申請書(業種情報)'!$B$6:$B$28),0),10)),"")</f>
        <v/>
      </c>
      <c r="C19" s="279" t="str">
        <f>IFERROR(INDEX('申請書(業種情報)'!$D$1:$D$28,1/LARGE(INDEX(('申請書(業種情報)'!$B$6:$B$28="○")/ROW('申請書(業種情報)'!$B$6:$B$28),0),10)),"")</f>
        <v/>
      </c>
      <c r="D19" s="280"/>
      <c r="E19" s="281"/>
      <c r="F19" s="280"/>
      <c r="G19" s="282"/>
      <c r="H19" s="278" t="str">
        <f>IFERROR(INDEX('申請書(業種情報)'!$C$1:$C$81,1/LARGE(INDEX(('申請書(業種情報)'!$B$38:$B$55="○")/ROW('申請書(業種情報)'!$B$38:$B$55),0),10)),"")</f>
        <v/>
      </c>
      <c r="I19" s="279" t="str">
        <f>IFERROR(INDEX('申請書(業種情報)'!$D$1:$D$81,1/LARGE(INDEX(('申請書(業種情報)'!$B$38:$B$55="○")/ROW('申請書(業種情報)'!$B$38:$B$55),0),10)),"")</f>
        <v/>
      </c>
      <c r="J19" s="280" t="str">
        <f>IFERROR(INDEX('申請書(業種情報)'!$C$1:$C$81,1/LARGE(INDEX(('申請書(業種情報)'!$B$56:$B$73="○")/ROW('申請書(業種情報)'!$B$56:$B$73),0),10)),"")</f>
        <v/>
      </c>
      <c r="K19" s="277" t="str">
        <f>IFERROR(INDEX('申請書(業種情報)'!$D$1:$D$81,1/LARGE(INDEX(('申請書(業種情報)'!$B$56:$B$73="○")/ROW('申請書(業種情報)'!$B$56:$B$73),0),10)),"")</f>
        <v/>
      </c>
      <c r="L19" s="278"/>
      <c r="M19" s="281"/>
      <c r="N19" s="280"/>
      <c r="O19" s="281"/>
      <c r="P19" s="277"/>
    </row>
    <row r="20" spans="2:16" s="318" customFormat="1" ht="29.1" customHeight="1" x14ac:dyDescent="0.4">
      <c r="B20" s="278" t="str">
        <f>IFERROR(INDEX('申請書(業種情報)'!$C$1:$C$28,1/LARGE(INDEX(('申請書(業種情報)'!$B$6:$B$28="○")/ROW('申請書(業種情報)'!$B$6:$B$28),0),11)),"")</f>
        <v/>
      </c>
      <c r="C20" s="279" t="str">
        <f>IFERROR(INDEX('申請書(業種情報)'!$D$1:$D$28,1/LARGE(INDEX(('申請書(業種情報)'!$B$6:$B$28="○")/ROW('申請書(業種情報)'!$B$6:$B$28),0),11)),"")</f>
        <v/>
      </c>
      <c r="D20" s="280"/>
      <c r="E20" s="281"/>
      <c r="F20" s="280"/>
      <c r="G20" s="282"/>
      <c r="H20" s="278" t="str">
        <f>IFERROR(INDEX('申請書(業種情報)'!$C$1:$C$81,1/LARGE(INDEX(('申請書(業種情報)'!$B$38:$B$55="○")/ROW('申請書(業種情報)'!$B$38:$B$55),0),11)),"")</f>
        <v/>
      </c>
      <c r="I20" s="279" t="str">
        <f>IFERROR(INDEX('申請書(業種情報)'!$D$1:$D$81,1/LARGE(INDEX(('申請書(業種情報)'!$B$38:$B$55="○")/ROW('申請書(業種情報)'!$B$38:$B$55),0),11)),"")</f>
        <v/>
      </c>
      <c r="J20" s="280" t="str">
        <f>IFERROR(INDEX('申請書(業種情報)'!$C$1:$C$81,1/LARGE(INDEX(('申請書(業種情報)'!$B$56:$B$73="○")/ROW('申請書(業種情報)'!$B$56:$B$73),0),11)),"")</f>
        <v/>
      </c>
      <c r="K20" s="277" t="str">
        <f>IFERROR(INDEX('申請書(業種情報)'!$D$1:$D$81,1/LARGE(INDEX(('申請書(業種情報)'!$B$56:$B$73="○")/ROW('申請書(業種情報)'!$B$56:$B$73),0),11)),"")</f>
        <v/>
      </c>
      <c r="L20" s="278"/>
      <c r="M20" s="281"/>
      <c r="N20" s="280"/>
      <c r="O20" s="281"/>
      <c r="P20" s="277"/>
    </row>
    <row r="21" spans="2:16" s="318" customFormat="1" ht="29.1" customHeight="1" x14ac:dyDescent="0.4">
      <c r="B21" s="278" t="str">
        <f>IFERROR(INDEX('申請書(業種情報)'!$C$1:$C$28,1/LARGE(INDEX(('申請書(業種情報)'!$B$6:$B$28="○")/ROW('申請書(業種情報)'!$B$6:$B$28),0),12)),"")</f>
        <v/>
      </c>
      <c r="C21" s="279" t="str">
        <f>IFERROR(INDEX('申請書(業種情報)'!$D$1:$D$28,1/LARGE(INDEX(('申請書(業種情報)'!$B$6:$B$28="○")/ROW('申請書(業種情報)'!$B$6:$B$28),0),12)),"")</f>
        <v/>
      </c>
      <c r="D21" s="280"/>
      <c r="E21" s="281"/>
      <c r="F21" s="280"/>
      <c r="G21" s="282"/>
      <c r="H21" s="278" t="str">
        <f>IFERROR(INDEX('申請書(業種情報)'!$C$1:$C$81,1/LARGE(INDEX(('申請書(業種情報)'!$B$38:$B$55="○")/ROW('申請書(業種情報)'!$B$38:$B$55),0),12)),"")</f>
        <v/>
      </c>
      <c r="I21" s="279" t="str">
        <f>IFERROR(INDEX('申請書(業種情報)'!$D$1:$D$81,1/LARGE(INDEX(('申請書(業種情報)'!$B$38:$B$55="○")/ROW('申請書(業種情報)'!$B$38:$B$55),0),12)),"")</f>
        <v/>
      </c>
      <c r="J21" s="280" t="str">
        <f>IFERROR(INDEX('申請書(業種情報)'!$C$1:$C$81,1/LARGE(INDEX(('申請書(業種情報)'!$B$56:$B$73="○")/ROW('申請書(業種情報)'!$B$56:$B$73),0),12)),"")</f>
        <v/>
      </c>
      <c r="K21" s="277" t="str">
        <f>IFERROR(INDEX('申請書(業種情報)'!$D$1:$D$81,1/LARGE(INDEX(('申請書(業種情報)'!$B$56:$B$73="○")/ROW('申請書(業種情報)'!$B$56:$B$73),0),12)),"")</f>
        <v/>
      </c>
      <c r="L21" s="278"/>
      <c r="M21" s="281"/>
      <c r="N21" s="280"/>
      <c r="O21" s="281"/>
      <c r="P21" s="277"/>
    </row>
    <row r="22" spans="2:16" s="318" customFormat="1" ht="29.1" customHeight="1" x14ac:dyDescent="0.4">
      <c r="B22" s="278" t="str">
        <f>IFERROR(INDEX('申請書(業種情報)'!$C$1:$C$28,1/LARGE(INDEX(('申請書(業種情報)'!$B$6:$B$28="○")/ROW('申請書(業種情報)'!$B$6:$B$28),0),13)),"")</f>
        <v/>
      </c>
      <c r="C22" s="279" t="str">
        <f>IFERROR(INDEX('申請書(業種情報)'!$D$1:$D$28,1/LARGE(INDEX(('申請書(業種情報)'!$B$6:$B$28="○")/ROW('申請書(業種情報)'!$B$6:$B$28),0),13)),"")</f>
        <v/>
      </c>
      <c r="D22" s="280"/>
      <c r="E22" s="281"/>
      <c r="F22" s="280"/>
      <c r="G22" s="282"/>
      <c r="H22" s="278" t="str">
        <f>IFERROR(INDEX('申請書(業種情報)'!$C$1:$C$81,1/LARGE(INDEX(('申請書(業種情報)'!$B$38:$B$55="○")/ROW('申請書(業種情報)'!$B$38:$B$55),0),13)),"")</f>
        <v/>
      </c>
      <c r="I22" s="279" t="str">
        <f>IFERROR(INDEX('申請書(業種情報)'!$D$1:$D$81,1/LARGE(INDEX(('申請書(業種情報)'!$B$38:$B$55="○")/ROW('申請書(業種情報)'!$B$38:$B$55),0),13)),"")</f>
        <v/>
      </c>
      <c r="J22" s="280" t="str">
        <f>IFERROR(INDEX('申請書(業種情報)'!$C$1:$C$81,1/LARGE(INDEX(('申請書(業種情報)'!$B$56:$B$73="○")/ROW('申請書(業種情報)'!$B$56:$B$73),0),13)),"")</f>
        <v/>
      </c>
      <c r="K22" s="277" t="str">
        <f>IFERROR(INDEX('申請書(業種情報)'!$D$1:$D$81,1/LARGE(INDEX(('申請書(業種情報)'!$B$56:$B$73="○")/ROW('申請書(業種情報)'!$B$56:$B$73),0),13)),"")</f>
        <v/>
      </c>
      <c r="L22" s="278"/>
      <c r="M22" s="281"/>
      <c r="N22" s="280"/>
      <c r="O22" s="281"/>
      <c r="P22" s="277"/>
    </row>
    <row r="23" spans="2:16" s="318" customFormat="1" ht="29.1" customHeight="1" x14ac:dyDescent="0.4">
      <c r="B23" s="278" t="str">
        <f>IFERROR(INDEX('申請書(業種情報)'!$C$1:$C$28,1/LARGE(INDEX(('申請書(業種情報)'!$B$6:$B$28="○")/ROW('申請書(業種情報)'!$B$6:$B$28),0),14)),"")</f>
        <v/>
      </c>
      <c r="C23" s="279" t="str">
        <f>IFERROR(INDEX('申請書(業種情報)'!$D$1:$D$28,1/LARGE(INDEX(('申請書(業種情報)'!$B$6:$B$28="○")/ROW('申請書(業種情報)'!$B$6:$B$28),0),14)),"")</f>
        <v/>
      </c>
      <c r="D23" s="280"/>
      <c r="E23" s="281"/>
      <c r="F23" s="280"/>
      <c r="G23" s="282"/>
      <c r="H23" s="278" t="str">
        <f>IFERROR(INDEX('申請書(業種情報)'!$C$1:$C$81,1/LARGE(INDEX(('申請書(業種情報)'!$B$38:$B$55="○")/ROW('申請書(業種情報)'!$B$38:$B$55),0),14)),"")</f>
        <v/>
      </c>
      <c r="I23" s="279" t="str">
        <f>IFERROR(INDEX('申請書(業種情報)'!$D$1:$D$81,1/LARGE(INDEX(('申請書(業種情報)'!$B$38:$B$55="○")/ROW('申請書(業種情報)'!$B$38:$B$55),0),14)),"")</f>
        <v/>
      </c>
      <c r="J23" s="280" t="str">
        <f>IFERROR(INDEX('申請書(業種情報)'!$C$1:$C$81,1/LARGE(INDEX(('申請書(業種情報)'!$B$56:$B$73="○")/ROW('申請書(業種情報)'!$B$56:$B$73),0),14)),"")</f>
        <v/>
      </c>
      <c r="K23" s="277" t="str">
        <f>IFERROR(INDEX('申請書(業種情報)'!$D$1:$D$81,1/LARGE(INDEX(('申請書(業種情報)'!$B$56:$B$73="○")/ROW('申請書(業種情報)'!$B$56:$B$73),0),14)),"")</f>
        <v/>
      </c>
      <c r="L23" s="278"/>
      <c r="M23" s="281"/>
      <c r="N23" s="280"/>
      <c r="O23" s="281"/>
      <c r="P23" s="277"/>
    </row>
    <row r="24" spans="2:16" s="318" customFormat="1" ht="29.1" customHeight="1" x14ac:dyDescent="0.4">
      <c r="B24" s="278" t="str">
        <f>IFERROR(INDEX('申請書(業種情報)'!$C$1:$C$28,1/LARGE(INDEX(('申請書(業種情報)'!$B$6:$B$28="○")/ROW('申請書(業種情報)'!$B$6:$B$28),0),15)),"")</f>
        <v/>
      </c>
      <c r="C24" s="279" t="str">
        <f>IFERROR(INDEX('申請書(業種情報)'!$D$1:$D$28,1/LARGE(INDEX(('申請書(業種情報)'!$B$6:$B$28="○")/ROW('申請書(業種情報)'!$B$6:$B$28),0),15)),"")</f>
        <v/>
      </c>
      <c r="D24" s="280"/>
      <c r="E24" s="281"/>
      <c r="F24" s="280"/>
      <c r="G24" s="282"/>
      <c r="H24" s="278" t="str">
        <f>IFERROR(INDEX('申請書(業種情報)'!$C$1:$C$81,1/LARGE(INDEX(('申請書(業種情報)'!$B$38:$B$55="○")/ROW('申請書(業種情報)'!$B$38:$B$55),0),15)),"")</f>
        <v/>
      </c>
      <c r="I24" s="279" t="str">
        <f>IFERROR(INDEX('申請書(業種情報)'!$D$1:$D$81,1/LARGE(INDEX(('申請書(業種情報)'!$B$38:$B$55="○")/ROW('申請書(業種情報)'!$B$38:$B$55),0),15)),"")</f>
        <v/>
      </c>
      <c r="J24" s="280" t="str">
        <f>IFERROR(INDEX('申請書(業種情報)'!$C$1:$C$81,1/LARGE(INDEX(('申請書(業種情報)'!$B$56:$B$73="○")/ROW('申請書(業種情報)'!$B$56:$B$73),0),15)),"")</f>
        <v/>
      </c>
      <c r="K24" s="277" t="str">
        <f>IFERROR(INDEX('申請書(業種情報)'!$D$1:$D$81,1/LARGE(INDEX(('申請書(業種情報)'!$B$56:$B$73="○")/ROW('申請書(業種情報)'!$B$56:$B$73),0),15)),"")</f>
        <v/>
      </c>
      <c r="L24" s="278"/>
      <c r="M24" s="281"/>
      <c r="N24" s="280"/>
      <c r="O24" s="281"/>
      <c r="P24" s="277"/>
    </row>
    <row r="25" spans="2:16" s="318" customFormat="1" ht="29.1" customHeight="1" x14ac:dyDescent="0.4">
      <c r="B25" s="278" t="str">
        <f>IFERROR(INDEX('申請書(業種情報)'!$C$1:$C$28,1/LARGE(INDEX(('申請書(業種情報)'!$B$6:$B$28="○")/ROW('申請書(業種情報)'!$B$6:$B$28),0),16)),"")</f>
        <v/>
      </c>
      <c r="C25" s="279" t="str">
        <f>IFERROR(INDEX('申請書(業種情報)'!$D$1:$D$28,1/LARGE(INDEX(('申請書(業種情報)'!$B$6:$B$28="○")/ROW('申請書(業種情報)'!$B$6:$B$28),0),16)),"")</f>
        <v/>
      </c>
      <c r="D25" s="280"/>
      <c r="E25" s="281"/>
      <c r="F25" s="280"/>
      <c r="G25" s="282"/>
      <c r="H25" s="278" t="str">
        <f>IFERROR(INDEX('申請書(業種情報)'!$C$1:$C$81,1/LARGE(INDEX(('申請書(業種情報)'!$B$38:$B$55="○")/ROW('申請書(業種情報)'!$B$38:$B$55),0),16)),"")</f>
        <v/>
      </c>
      <c r="I25" s="279" t="str">
        <f>IFERROR(INDEX('申請書(業種情報)'!$D$1:$D$81,1/LARGE(INDEX(('申請書(業種情報)'!$B$38:$B$55="○")/ROW('申請書(業種情報)'!$B$38:$B$55),0),16)),"")</f>
        <v/>
      </c>
      <c r="J25" s="280" t="str">
        <f>IFERROR(INDEX('申請書(業種情報)'!$C$1:$C$81,1/LARGE(INDEX(('申請書(業種情報)'!$B$56:$B$73="○")/ROW('申請書(業種情報)'!$B$56:$B$73),0),16)),"")</f>
        <v/>
      </c>
      <c r="K25" s="277" t="str">
        <f>IFERROR(INDEX('申請書(業種情報)'!$D$1:$D$81,1/LARGE(INDEX(('申請書(業種情報)'!$B$56:$B$73="○")/ROW('申請書(業種情報)'!$B$56:$B$73),0),16)),"")</f>
        <v/>
      </c>
      <c r="L25" s="278"/>
      <c r="M25" s="281"/>
      <c r="N25" s="280"/>
      <c r="O25" s="281"/>
      <c r="P25" s="277"/>
    </row>
    <row r="26" spans="2:16" s="318" customFormat="1" ht="29.1" customHeight="1" x14ac:dyDescent="0.4">
      <c r="B26" s="278" t="str">
        <f>IFERROR(INDEX('申請書(業種情報)'!$C$1:$C$28,1/LARGE(INDEX(('申請書(業種情報)'!$B$6:$B$28="○")/ROW('申請書(業種情報)'!$B$6:$B$28),0),17)),"")</f>
        <v/>
      </c>
      <c r="C26" s="279" t="str">
        <f>IFERROR(INDEX('申請書(業種情報)'!$D$1:$D$28,1/LARGE(INDEX(('申請書(業種情報)'!$B$6:$B$28="○")/ROW('申請書(業種情報)'!$B$6:$B$28),0),17)),"")</f>
        <v/>
      </c>
      <c r="D26" s="280"/>
      <c r="E26" s="281"/>
      <c r="F26" s="280"/>
      <c r="G26" s="282"/>
      <c r="H26" s="278" t="str">
        <f>IFERROR(INDEX('申請書(業種情報)'!$C$1:$C$81,1/LARGE(INDEX(('申請書(業種情報)'!$B$38:$B$55="○")/ROW('申請書(業種情報)'!$B$38:$B$55),0),17)),"")</f>
        <v/>
      </c>
      <c r="I26" s="279" t="str">
        <f>IFERROR(INDEX('申請書(業種情報)'!$D$1:$D$81,1/LARGE(INDEX(('申請書(業種情報)'!$B$38:$B$55="○")/ROW('申請書(業種情報)'!$B$38:$B$55),0),17)),"")</f>
        <v/>
      </c>
      <c r="J26" s="280" t="str">
        <f>IFERROR(INDEX('申請書(業種情報)'!$C$1:$C$81,1/LARGE(INDEX(('申請書(業種情報)'!$B$56:$B$73="○")/ROW('申請書(業種情報)'!$B$56:$B$73),0),17)),"")</f>
        <v/>
      </c>
      <c r="K26" s="277" t="str">
        <f>IFERROR(INDEX('申請書(業種情報)'!$D$1:$D$81,1/LARGE(INDEX(('申請書(業種情報)'!$B$56:$B$73="○")/ROW('申請書(業種情報)'!$B$56:$B$73),0),17)),"")</f>
        <v/>
      </c>
      <c r="L26" s="278"/>
      <c r="M26" s="281"/>
      <c r="N26" s="280"/>
      <c r="O26" s="281"/>
      <c r="P26" s="277"/>
    </row>
    <row r="27" spans="2:16" s="318" customFormat="1" ht="29.1" customHeight="1" x14ac:dyDescent="0.4">
      <c r="B27" s="278" t="str">
        <f>IFERROR(INDEX('申請書(業種情報)'!$C$1:$C$28,1/LARGE(INDEX(('申請書(業種情報)'!$B$6:$B$28="○")/ROW('申請書(業種情報)'!$B$6:$B$28),0),18)),"")</f>
        <v/>
      </c>
      <c r="C27" s="279" t="str">
        <f>IFERROR(INDEX('申請書(業種情報)'!$D$1:$D$28,1/LARGE(INDEX(('申請書(業種情報)'!$B$6:$B$28="○")/ROW('申請書(業種情報)'!$B$6:$B$28),0),18)),"")</f>
        <v/>
      </c>
      <c r="D27" s="280"/>
      <c r="E27" s="281"/>
      <c r="F27" s="280"/>
      <c r="G27" s="282"/>
      <c r="H27" s="278" t="str">
        <f>IFERROR(INDEX('申請書(業種情報)'!$C$1:$C$81,1/LARGE(INDEX(('申請書(業種情報)'!$B$38:$B$55="○")/ROW('申請書(業種情報)'!$B$38:$B$55),0),18)),"")</f>
        <v/>
      </c>
      <c r="I27" s="279" t="str">
        <f>IFERROR(INDEX('申請書(業種情報)'!$D$1:$D$81,1/LARGE(INDEX(('申請書(業種情報)'!$B$38:$B$55="○")/ROW('申請書(業種情報)'!$B$38:$B$55),0),18)),"")</f>
        <v/>
      </c>
      <c r="J27" s="280" t="str">
        <f>IFERROR(INDEX('申請書(業種情報)'!$C$1:$C$81,1/LARGE(INDEX(('申請書(業種情報)'!$B$56:$B$73="○")/ROW('申請書(業種情報)'!$B$56:$B$73),0),18)),"")</f>
        <v/>
      </c>
      <c r="K27" s="277" t="str">
        <f>IFERROR(INDEX('申請書(業種情報)'!$D$1:$D$81,1/LARGE(INDEX(('申請書(業種情報)'!$B$56:$B$73="○")/ROW('申請書(業種情報)'!$B$56:$B$73),0),18)),"")</f>
        <v/>
      </c>
      <c r="L27" s="278"/>
      <c r="M27" s="281"/>
      <c r="N27" s="280"/>
      <c r="O27" s="281"/>
      <c r="P27" s="277"/>
    </row>
    <row r="28" spans="2:16" s="318" customFormat="1" ht="29.1" customHeight="1" x14ac:dyDescent="0.4">
      <c r="B28" s="278" t="str">
        <f>IFERROR(INDEX('申請書(業種情報)'!$C$1:$C$28,1/LARGE(INDEX(('申請書(業種情報)'!$B$6:$B$28="○")/ROW('申請書(業種情報)'!$B$6:$B$28),0),19)),"")</f>
        <v/>
      </c>
      <c r="C28" s="279" t="str">
        <f>IFERROR(INDEX('申請書(業種情報)'!$D$1:$D$28,1/LARGE(INDEX(('申請書(業種情報)'!$B$6:$B$28="○")/ROW('申請書(業種情報)'!$B$6:$B$28),0),19)),"")</f>
        <v/>
      </c>
      <c r="D28" s="280"/>
      <c r="E28" s="281"/>
      <c r="F28" s="280"/>
      <c r="G28" s="282"/>
      <c r="H28" s="278"/>
      <c r="I28" s="281"/>
      <c r="J28" s="280"/>
      <c r="K28" s="282"/>
      <c r="L28" s="278"/>
      <c r="M28" s="281"/>
      <c r="N28" s="283"/>
      <c r="O28" s="284"/>
      <c r="P28" s="277"/>
    </row>
    <row r="29" spans="2:16" s="318" customFormat="1" ht="29.1" customHeight="1" x14ac:dyDescent="0.4">
      <c r="B29" s="278" t="str">
        <f>IFERROR(INDEX('申請書(業種情報)'!$C$1:$C$28,1/LARGE(INDEX(('申請書(業種情報)'!$B$6:$B$28="○")/ROW('申請書(業種情報)'!$B$6:$B$28),0),20)),"")</f>
        <v/>
      </c>
      <c r="C29" s="279" t="str">
        <f>IFERROR(INDEX('申請書(業種情報)'!$D$1:$D$28,1/LARGE(INDEX(('申請書(業種情報)'!$B$6:$B$28="○")/ROW('申請書(業種情報)'!$B$6:$B$28),0),20)),"")</f>
        <v/>
      </c>
      <c r="D29" s="280"/>
      <c r="E29" s="281"/>
      <c r="F29" s="280"/>
      <c r="G29" s="282"/>
      <c r="H29" s="278"/>
      <c r="I29" s="281"/>
      <c r="J29" s="280"/>
      <c r="K29" s="282"/>
      <c r="L29" s="278"/>
      <c r="M29" s="281"/>
      <c r="N29" s="525" t="s">
        <v>381</v>
      </c>
      <c r="O29" s="526"/>
      <c r="P29" s="277"/>
    </row>
    <row r="30" spans="2:16" s="318" customFormat="1" ht="29.1" customHeight="1" x14ac:dyDescent="0.4">
      <c r="B30" s="278" t="str">
        <f>IFERROR(INDEX('申請書(業種情報)'!$C$1:$C$28,1/LARGE(INDEX(('申請書(業種情報)'!$B$6:$B$28="○")/ROW('申請書(業種情報)'!$B$6:$B$28),0),21)),"")</f>
        <v/>
      </c>
      <c r="C30" s="279" t="str">
        <f>IFERROR(INDEX('申請書(業種情報)'!$D$1:$D$28,1/LARGE(INDEX(('申請書(業種情報)'!$B$6:$B$28="○")/ROW('申請書(業種情報)'!$B$6:$B$28),0),21)),"")</f>
        <v/>
      </c>
      <c r="D30" s="280"/>
      <c r="E30" s="281"/>
      <c r="F30" s="280"/>
      <c r="G30" s="282"/>
      <c r="H30" s="278"/>
      <c r="I30" s="281"/>
      <c r="J30" s="280"/>
      <c r="K30" s="282"/>
      <c r="L30" s="278"/>
      <c r="M30" s="281"/>
      <c r="N30" s="27"/>
      <c r="O30" s="285" t="s">
        <v>237</v>
      </c>
      <c r="P30" s="277"/>
    </row>
    <row r="31" spans="2:16" s="318" customFormat="1" ht="29.1" customHeight="1" x14ac:dyDescent="0.4">
      <c r="B31" s="278" t="str">
        <f>IFERROR(INDEX('申請書(業種情報)'!$C$1:$C$28,1/LARGE(INDEX(('申請書(業種情報)'!$B$6:$B$28="○")/ROW('申請書(業種情報)'!$B$6:$B$28),0),22)),"")</f>
        <v/>
      </c>
      <c r="C31" s="279" t="str">
        <f>IFERROR(INDEX('申請書(業種情報)'!$D$1:$D$28,1/LARGE(INDEX(('申請書(業種情報)'!$B$6:$B$28="○")/ROW('申請書(業種情報)'!$B$6:$B$28),0),22)),"")</f>
        <v/>
      </c>
      <c r="D31" s="280"/>
      <c r="E31" s="281"/>
      <c r="F31" s="280"/>
      <c r="G31" s="282"/>
      <c r="H31" s="278"/>
      <c r="I31" s="281"/>
      <c r="J31" s="280"/>
      <c r="K31" s="282"/>
      <c r="L31" s="278"/>
      <c r="M31" s="281"/>
      <c r="N31" s="27"/>
      <c r="O31" s="285" t="s">
        <v>238</v>
      </c>
      <c r="P31" s="277"/>
    </row>
    <row r="32" spans="2:16" s="318" customFormat="1" ht="29.1" customHeight="1" x14ac:dyDescent="0.4">
      <c r="B32" s="286" t="str">
        <f>IFERROR(INDEX('申請書(業種情報)'!$C$1:$C$28,1/LARGE(INDEX(('申請書(業種情報)'!$B$6:$B$28="○")/ROW('申請書(業種情報)'!$B$6:$B$28),0),23)),"")</f>
        <v/>
      </c>
      <c r="C32" s="287" t="str">
        <f>IFERROR(INDEX('申請書(業種情報)'!$D$1:$D$28,1/LARGE(INDEX(('申請書(業種情報)'!$B$6:$B$28="○")/ROW('申請書(業種情報)'!$B$6:$B$28),0),23)),"")</f>
        <v/>
      </c>
      <c r="D32" s="288"/>
      <c r="E32" s="289"/>
      <c r="F32" s="288"/>
      <c r="G32" s="290"/>
      <c r="H32" s="286"/>
      <c r="I32" s="289"/>
      <c r="J32" s="288"/>
      <c r="K32" s="290"/>
      <c r="L32" s="286"/>
      <c r="M32" s="289"/>
      <c r="N32" s="520">
        <f>73-(COUNTIF(B10:B32,"")+COUNTIF(D10:D16,"")+COUNTIF(F10:F11,"")+COUNTIF(H10:H27,"")+COUNTIF(J10:J27,"")+COUNTIF(L10:L13,"")+COUNTIF(N10,""))</f>
        <v>0</v>
      </c>
      <c r="O32" s="521"/>
      <c r="P32" s="277"/>
    </row>
    <row r="33" spans="2:16" s="318" customFormat="1" ht="31.5" customHeight="1" x14ac:dyDescent="0.4">
      <c r="B33" s="280"/>
      <c r="C33" s="277"/>
      <c r="D33" s="280"/>
      <c r="E33" s="277"/>
      <c r="F33" s="280"/>
      <c r="G33" s="277"/>
      <c r="H33" s="280"/>
      <c r="I33" s="277"/>
      <c r="J33" s="280"/>
      <c r="K33" s="277"/>
      <c r="L33" s="280"/>
      <c r="M33" s="277"/>
      <c r="N33" s="280"/>
      <c r="O33" s="277"/>
      <c r="P33" s="277"/>
    </row>
  </sheetData>
  <sheetProtection algorithmName="SHA-512" hashValue="9VlornlBONYlx6tZ6ZVEJW4qpV75v+heCk2yAIMqxfoXNTdtuL35RvnrU9z7NDoDaPyMuTPqK6/8TKiMu86tiw==" saltValue="oOGwfnetltf7ktPz7s+mGw==" spinCount="100000" sheet="1" objects="1" scenarios="1" selectLockedCells="1"/>
  <mergeCells count="24">
    <mergeCell ref="J9:K9"/>
    <mergeCell ref="L9:M9"/>
    <mergeCell ref="N9:O9"/>
    <mergeCell ref="N32:O32"/>
    <mergeCell ref="B6:C6"/>
    <mergeCell ref="B7:O7"/>
    <mergeCell ref="B8:C9"/>
    <mergeCell ref="D8:E9"/>
    <mergeCell ref="F8:O8"/>
    <mergeCell ref="F9:G9"/>
    <mergeCell ref="H9:I9"/>
    <mergeCell ref="N29:O29"/>
    <mergeCell ref="D6:I6"/>
    <mergeCell ref="J6:K6"/>
    <mergeCell ref="L6:O6"/>
    <mergeCell ref="D5:E5"/>
    <mergeCell ref="B2:O2"/>
    <mergeCell ref="B4:O4"/>
    <mergeCell ref="B5:C5"/>
    <mergeCell ref="F5:G5"/>
    <mergeCell ref="H5:I5"/>
    <mergeCell ref="J5:K5"/>
    <mergeCell ref="N5:O5"/>
    <mergeCell ref="L5:M5"/>
  </mergeCells>
  <phoneticPr fontId="3"/>
  <dataValidations count="2">
    <dataValidation type="list" allowBlank="1" showInputMessage="1" showErrorMessage="1" sqref="N30:N31" xr:uid="{339C4ACE-BEFD-4CE4-BFFE-DFED29149CEB}">
      <formula1>"✔"</formula1>
    </dataValidation>
    <dataValidation type="date" operator="greaterThan" allowBlank="1" showInputMessage="1" showErrorMessage="1" error="申請時点では入力不要です。" sqref="O1" xr:uid="{053AFCEA-96BB-4E49-9933-2F2EDC55A8EF}">
      <formula1>44562</formula1>
    </dataValidation>
  </dataValidations>
  <printOptions horizontalCentered="1" verticalCentered="1"/>
  <pageMargins left="0.23622047244094491" right="0.23622047244094491" top="0.59055118110236227" bottom="0.39370078740157483" header="0.31496062992125984" footer="0.31496062992125984"/>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EDE212A00F0A447BD037F78A311BC2E" ma:contentTypeVersion="10" ma:contentTypeDescription="新しいドキュメントを作成します。" ma:contentTypeScope="" ma:versionID="ba34b8e6a1c386281c88d211def47ca6">
  <xsd:schema xmlns:xsd="http://www.w3.org/2001/XMLSchema" xmlns:xs="http://www.w3.org/2001/XMLSchema" xmlns:p="http://schemas.microsoft.com/office/2006/metadata/properties" xmlns:ns2="9549c225-8cda-421b-82ad-cff2aaeaecef" xmlns:ns3="6e66e816-963a-4a3c-a0b9-0a1e17ba3c7c" targetNamespace="http://schemas.microsoft.com/office/2006/metadata/properties" ma:root="true" ma:fieldsID="a5a93943c3419053f29d583c213f8e48" ns2:_="" ns3:_="">
    <xsd:import namespace="9549c225-8cda-421b-82ad-cff2aaeaecef"/>
    <xsd:import namespace="6e66e816-963a-4a3c-a0b9-0a1e17ba3c7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9c225-8cda-421b-82ad-cff2aaeae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f7cc312-841e-4e55-a840-3373548069a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66e816-963a-4a3c-a0b9-0a1e17ba3c7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e701fe4-a759-4ae2-ab48-144293e75133}" ma:internalName="TaxCatchAll" ma:showField="CatchAllData" ma:web="6e66e816-963a-4a3c-a0b9-0a1e17ba3c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6175C1-A86D-445F-B224-0CB5CB3680CB}"/>
</file>

<file path=customXml/itemProps2.xml><?xml version="1.0" encoding="utf-8"?>
<ds:datastoreItem xmlns:ds="http://schemas.openxmlformats.org/officeDocument/2006/customXml" ds:itemID="{A986FA2C-06EA-4723-83F1-92DAFC98FE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送信前チェック</vt:lpstr>
      <vt:lpstr>申請書(会社情報)</vt:lpstr>
      <vt:lpstr>申請書(業種情報)</vt:lpstr>
      <vt:lpstr>連絡者リスト</vt:lpstr>
      <vt:lpstr>誓約書</vt:lpstr>
      <vt:lpstr>年間委任状</vt:lpstr>
      <vt:lpstr>受付票</vt:lpstr>
      <vt:lpstr>受付票!Print_Area</vt:lpstr>
      <vt:lpstr>'申請書(会社情報)'!Print_Area</vt:lpstr>
      <vt:lpstr>'申請書(業種情報)'!Print_Area</vt:lpstr>
      <vt:lpstr>誓約書!Print_Area</vt:lpstr>
      <vt:lpstr>年間委任状!Print_Area</vt:lpstr>
      <vt:lpstr>'申請書(業種情報)'!Print_Titles</vt:lpstr>
      <vt:lpstr>連絡者リスト!Print_Titles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2022-11-28T11:28:09Z</dcterms:created>
  <dcterms:modified xsi:type="dcterms:W3CDTF">2024-04-17T05:29:48Z</dcterms:modified>
</cp:coreProperties>
</file>